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drawings/drawing5.xml" ContentType="application/vnd.openxmlformats-officedocument.drawing+xml"/>
  <Override PartName="/xl/tables/table2.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3.xml" ContentType="application/vnd.openxmlformats-officedocument.spreadsheetml.table+xml"/>
  <Override PartName="/xl/drawings/drawing8.xml" ContentType="application/vnd.openxmlformats-officedocument.drawing+xml"/>
  <Override PartName="/xl/comments1.xml" ContentType="application/vnd.openxmlformats-officedocument.spreadsheetml.comments+xml"/>
  <Override PartName="/xl/drawings/drawing9.xml" ContentType="application/vnd.openxmlformats-officedocument.drawing+xml"/>
  <Override PartName="/xl/tables/table4.xml" ContentType="application/vnd.openxmlformats-officedocument.spreadsheetml.table+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updateLinks="never" codeName="ThisWorkbook" defaultThemeVersion="166925"/>
  <mc:AlternateContent xmlns:mc="http://schemas.openxmlformats.org/markup-compatibility/2006">
    <mc:Choice Requires="x15">
      <x15ac:absPath xmlns:x15ac="http://schemas.microsoft.com/office/spreadsheetml/2010/11/ac" url="https://raorg-my.sharepoint.com/personal/avalenzuela_ra_org1/Documents/RA/CAF 2.1 corrected/English/"/>
    </mc:Choice>
  </mc:AlternateContent>
  <xr:revisionPtr revIDLastSave="162" documentId="8_{A8646E0C-FD8E-42E5-9899-A03324CC46F9}" xr6:coauthVersionLast="47" xr6:coauthVersionMax="47" xr10:uidLastSave="{66E1D05C-1E26-4303-BBEC-267AFFB2189B}"/>
  <bookViews>
    <workbookView xWindow="-120" yWindow="-120" windowWidth="29040" windowHeight="15840" tabRatio="904" activeTab="2" xr2:uid="{5F783A56-0B7D-4D26-859E-21DDC5DB52FF}"/>
  </bookViews>
  <sheets>
    <sheet name="Coverpage" sheetId="22" r:id="rId1"/>
    <sheet name="Guidance" sheetId="23" r:id="rId2"/>
    <sheet name="1. Application Form" sheetId="2" r:id="rId3"/>
    <sheet name="2.Audit Plan" sheetId="7" r:id="rId4"/>
    <sheet name="2a.Risk Assessment" sheetId="32" r:id="rId5"/>
    <sheet name="2b.Duration" sheetId="4" r:id="rId6"/>
    <sheet name="3.Audit Summary" sheetId="19" r:id="rId7"/>
    <sheet name="4.Monitoring" sheetId="20" r:id="rId8"/>
    <sheet name="Hidden Lists" sheetId="12" state="veryHidden" r:id="rId9"/>
    <sheet name="Factors" sheetId="13" state="veryHidden" r:id="rId10"/>
    <sheet name="Risk factors" sheetId="29" state="veryHidden" r:id="rId11"/>
    <sheet name="Crop List" sheetId="24" state="veryHidden" r:id="rId12"/>
  </sheets>
  <externalReferences>
    <externalReference r:id="rId13"/>
    <externalReference r:id="rId14"/>
    <externalReference r:id="rId15"/>
  </externalReferences>
  <definedNames>
    <definedName name="_xlnm._FilterDatabase" localSheetId="8" hidden="1">'Hidden Lists'!#REF!</definedName>
    <definedName name="Cocoa">'Crop List'!$C$3</definedName>
    <definedName name="Coffee">'Crop List'!$C$4:$C$5</definedName>
    <definedName name="Farm">'Hidden Lists'!$P$3:$P$5</definedName>
    <definedName name="Flower">'Crop List'!$C$6:$C$13</definedName>
    <definedName name="Fruit">'Crop List'!$C$14:$C$135</definedName>
    <definedName name="Herbs">'Crop List'!$C$136:$C$308</definedName>
    <definedName name="Name_CB">'[1]Drop Down Lists'!$C$3:$C$46</definedName>
    <definedName name="Nuts">'Crop List'!$C$309:$C$315</definedName>
    <definedName name="PalmOil">'Crop List'!#REF!</definedName>
    <definedName name="SupplyChain">'Hidden Lists'!$P$6:$P$7</definedName>
    <definedName name="Tea">'Crop List'!$C$316</definedName>
    <definedName name="Vegetable">'Crop List'!$C$317:$C$368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3" i="7" l="1"/>
  <c r="N16" i="13" s="1"/>
  <c r="K65" i="2"/>
  <c r="K66" i="2"/>
  <c r="D25" i="32"/>
  <c r="F25" i="32" s="1"/>
  <c r="D22" i="32"/>
  <c r="F22" i="32" s="1"/>
  <c r="F18" i="32"/>
  <c r="F15" i="32"/>
  <c r="D88" i="29"/>
  <c r="D24" i="32"/>
  <c r="F24" i="32" s="1"/>
  <c r="F18" i="20"/>
  <c r="F16" i="20"/>
  <c r="D23" i="32"/>
  <c r="F23" i="32" s="1"/>
  <c r="F30" i="32"/>
  <c r="F27" i="32"/>
  <c r="F28" i="32" a="1"/>
  <c r="F28" i="32" s="1"/>
  <c r="D147" i="29"/>
  <c r="D148" i="29"/>
  <c r="D149" i="29"/>
  <c r="D150" i="29"/>
  <c r="D146" i="29"/>
  <c r="D126" i="29"/>
  <c r="D127" i="29"/>
  <c r="D128" i="29"/>
  <c r="D129" i="29"/>
  <c r="D125" i="29"/>
  <c r="D106" i="29"/>
  <c r="D107" i="29"/>
  <c r="D108" i="29"/>
  <c r="D109" i="29"/>
  <c r="D105" i="29"/>
  <c r="D89" i="29"/>
  <c r="D90" i="29"/>
  <c r="D91" i="29"/>
  <c r="D92" i="29"/>
  <c r="F29" i="32"/>
  <c r="F33" i="32"/>
  <c r="F32" i="32"/>
  <c r="H71" i="29"/>
  <c r="H6" i="29"/>
  <c r="D56" i="7"/>
  <c r="B15" i="7"/>
  <c r="F15" i="20"/>
  <c r="S20" i="13"/>
  <c r="S23" i="13" s="1"/>
  <c r="T20" i="13"/>
  <c r="R20" i="13"/>
  <c r="R23" i="13" s="1"/>
  <c r="K73" i="2"/>
  <c r="I51" i="2"/>
  <c r="J51" i="2" s="1"/>
  <c r="G14" i="20" s="1"/>
  <c r="E11" i="13"/>
  <c r="D11" i="13" s="1"/>
  <c r="C11" i="13" s="1"/>
  <c r="B85" i="7" s="1"/>
  <c r="C19" i="4" s="1"/>
  <c r="N15" i="13"/>
  <c r="D71" i="7"/>
  <c r="B66" i="7"/>
  <c r="B3" i="22"/>
  <c r="F14" i="22"/>
  <c r="A9" i="20"/>
  <c r="D64" i="29"/>
  <c r="D65" i="29"/>
  <c r="D66" i="29"/>
  <c r="D67" i="29"/>
  <c r="D63" i="29"/>
  <c r="AP4" i="13"/>
  <c r="AP5" i="13"/>
  <c r="AP6" i="13"/>
  <c r="AP3" i="13"/>
  <c r="A2" i="29"/>
  <c r="A1" i="24"/>
  <c r="C41" i="12"/>
  <c r="B17" i="20"/>
  <c r="I15" i="20" s="1"/>
  <c r="I17" i="20"/>
  <c r="A14" i="20"/>
  <c r="D29" i="7"/>
  <c r="D60" i="7"/>
  <c r="D52" i="7"/>
  <c r="D48" i="7"/>
  <c r="D44" i="7"/>
  <c r="D40" i="7"/>
  <c r="D95" i="2"/>
  <c r="D37" i="2"/>
  <c r="A38" i="2" s="1"/>
  <c r="B9" i="20"/>
  <c r="D120" i="2"/>
  <c r="K1" i="2"/>
  <c r="G1" i="20" s="1"/>
  <c r="AN16" i="13"/>
  <c r="AN17" i="13"/>
  <c r="AN18" i="13"/>
  <c r="AN19" i="13"/>
  <c r="AN15" i="13"/>
  <c r="A4" i="32"/>
  <c r="A3" i="32"/>
  <c r="E12" i="13"/>
  <c r="D12" i="13" s="1"/>
  <c r="C12" i="13" s="1"/>
  <c r="B93" i="7" s="1"/>
  <c r="C17" i="4" s="1"/>
  <c r="E10" i="13"/>
  <c r="D10" i="13" s="1"/>
  <c r="C10" i="13" s="1"/>
  <c r="B84" i="7" s="1"/>
  <c r="E9" i="13"/>
  <c r="D9" i="13" s="1"/>
  <c r="C9" i="13" s="1"/>
  <c r="B83" i="7" s="1"/>
  <c r="E8" i="13"/>
  <c r="D8" i="13" s="1"/>
  <c r="C8" i="13" s="1"/>
  <c r="B82" i="7" s="1"/>
  <c r="E7" i="13"/>
  <c r="D7" i="13" s="1"/>
  <c r="C7" i="13" s="1"/>
  <c r="B81" i="7" s="1"/>
  <c r="E6" i="13"/>
  <c r="D6" i="13" s="1"/>
  <c r="C6" i="13" s="1"/>
  <c r="B80" i="7" s="1"/>
  <c r="E5" i="13"/>
  <c r="D5" i="13" s="1"/>
  <c r="C5" i="13" s="1"/>
  <c r="B78" i="7" s="1"/>
  <c r="E4" i="13"/>
  <c r="D4" i="13" s="1"/>
  <c r="C4" i="13" s="1"/>
  <c r="B79" i="7" s="1"/>
  <c r="I18" i="20"/>
  <c r="I12" i="20"/>
  <c r="I11" i="20"/>
  <c r="I10" i="20"/>
  <c r="A4" i="4"/>
  <c r="A31" i="22"/>
  <c r="T19" i="13"/>
  <c r="T18" i="13"/>
  <c r="T17" i="13"/>
  <c r="T16" i="13"/>
  <c r="S19" i="13"/>
  <c r="S18" i="13"/>
  <c r="S17" i="13"/>
  <c r="S16" i="13"/>
  <c r="R19" i="13"/>
  <c r="R18" i="13"/>
  <c r="R17" i="13"/>
  <c r="R16" i="13"/>
  <c r="C26" i="12"/>
  <c r="C27" i="12"/>
  <c r="B35" i="19"/>
  <c r="B36" i="19"/>
  <c r="B37" i="19"/>
  <c r="B38" i="19"/>
  <c r="B39" i="19"/>
  <c r="B40" i="19"/>
  <c r="B34" i="19"/>
  <c r="A3" i="19"/>
  <c r="A4" i="19"/>
  <c r="D104" i="2"/>
  <c r="D103" i="2"/>
  <c r="D99" i="2"/>
  <c r="D16" i="32" s="1"/>
  <c r="F16" i="32" s="1"/>
  <c r="K74" i="2"/>
  <c r="D20" i="32" s="1"/>
  <c r="F20" i="32" s="1"/>
  <c r="K75" i="2"/>
  <c r="D19" i="32" s="1"/>
  <c r="F19" i="32" s="1"/>
  <c r="K72" i="2"/>
  <c r="K67" i="2"/>
  <c r="K68" i="2"/>
  <c r="F10" i="20"/>
  <c r="F9" i="20"/>
  <c r="F17" i="20"/>
  <c r="F14" i="20"/>
  <c r="F13" i="20"/>
  <c r="F12" i="20"/>
  <c r="F11" i="20"/>
  <c r="C42" i="12"/>
  <c r="C36" i="12"/>
  <c r="C37" i="12"/>
  <c r="A11" i="20"/>
  <c r="A12" i="20"/>
  <c r="A13" i="20"/>
  <c r="A15" i="20"/>
  <c r="A10" i="20"/>
  <c r="A4" i="20"/>
  <c r="A3" i="20"/>
  <c r="B11" i="20"/>
  <c r="B12" i="20"/>
  <c r="B13" i="20"/>
  <c r="B14" i="20"/>
  <c r="B15" i="20"/>
  <c r="B10" i="20"/>
  <c r="D106" i="2"/>
  <c r="D105" i="2"/>
  <c r="N22" i="13"/>
  <c r="N23" i="13"/>
  <c r="C95" i="7"/>
  <c r="C9" i="7"/>
  <c r="C8" i="7"/>
  <c r="B8" i="32" s="1"/>
  <c r="B11" i="7"/>
  <c r="A3" i="4"/>
  <c r="B16" i="7"/>
  <c r="A29" i="7"/>
  <c r="A30" i="7"/>
  <c r="B32" i="7"/>
  <c r="B31" i="7"/>
  <c r="B30" i="7"/>
  <c r="B29" i="7"/>
  <c r="A32" i="7"/>
  <c r="A31" i="7"/>
  <c r="D16" i="7"/>
  <c r="D166" i="7"/>
  <c r="B24" i="7"/>
  <c r="B12" i="7"/>
  <c r="D12" i="7"/>
  <c r="B13" i="7"/>
  <c r="A4" i="7"/>
  <c r="A3" i="7"/>
  <c r="K8" i="12"/>
  <c r="K6" i="12"/>
  <c r="K7" i="12"/>
  <c r="K4" i="12"/>
  <c r="K5" i="12"/>
  <c r="K3" i="12"/>
  <c r="D26" i="7"/>
  <c r="D27" i="7"/>
  <c r="D28" i="7"/>
  <c r="D25" i="7"/>
  <c r="C43" i="12"/>
  <c r="X23" i="13" l="1"/>
  <c r="D100" i="2"/>
  <c r="B92" i="7"/>
  <c r="U20" i="13"/>
  <c r="X16" i="13"/>
  <c r="D97" i="2"/>
  <c r="D101" i="2"/>
  <c r="C38" i="12"/>
  <c r="G15" i="20"/>
  <c r="G17" i="20" s="1"/>
  <c r="F31" i="32"/>
  <c r="D31" i="32" s="1"/>
  <c r="C11" i="4" s="1"/>
  <c r="C30" i="12"/>
  <c r="N24" i="13"/>
  <c r="G16" i="20"/>
  <c r="G18" i="20"/>
  <c r="N17" i="13"/>
  <c r="G1" i="4"/>
  <c r="E1" i="7"/>
  <c r="E1" i="32"/>
  <c r="E1" i="19"/>
  <c r="W16" i="13"/>
  <c r="R21" i="13"/>
  <c r="U17" i="13"/>
  <c r="T24" i="13"/>
  <c r="U16" i="13"/>
  <c r="U19" i="13"/>
  <c r="W23" i="13"/>
  <c r="S21" i="13"/>
  <c r="S24" i="13"/>
  <c r="R14" i="13"/>
  <c r="R24" i="13"/>
  <c r="F21" i="32"/>
  <c r="D21" i="32" s="1"/>
  <c r="C9" i="4" s="1"/>
  <c r="F17" i="32"/>
  <c r="D17" i="32" s="1"/>
  <c r="C8" i="4" s="1"/>
  <c r="F26" i="32"/>
  <c r="D26" i="32" s="1"/>
  <c r="C10" i="4" s="1"/>
  <c r="R22" i="13"/>
  <c r="D98" i="2"/>
  <c r="X18" i="13"/>
  <c r="S22" i="13"/>
  <c r="W18" i="13"/>
  <c r="U18" i="13"/>
  <c r="C39" i="19"/>
  <c r="C15" i="20"/>
  <c r="C37" i="19"/>
  <c r="C13" i="20"/>
  <c r="C18" i="4"/>
  <c r="C38" i="19"/>
  <c r="C14" i="20"/>
  <c r="C15" i="4"/>
  <c r="C36" i="19"/>
  <c r="C12" i="20"/>
  <c r="C35" i="19"/>
  <c r="C11" i="20"/>
  <c r="W4" i="13"/>
  <c r="V4" i="13"/>
  <c r="C12" i="4" s="1"/>
  <c r="W5" i="13"/>
  <c r="C10" i="20"/>
  <c r="F78" i="7"/>
  <c r="C34" i="19"/>
  <c r="V5" i="13"/>
  <c r="C13" i="4" s="1"/>
  <c r="V23" i="13" l="1"/>
  <c r="X21" i="13"/>
  <c r="V16" i="13"/>
  <c r="V18" i="13"/>
  <c r="V21" i="13"/>
  <c r="U24" i="13"/>
  <c r="W21" i="13"/>
  <c r="N3" i="13"/>
  <c r="C87" i="7"/>
  <c r="X22" i="13"/>
  <c r="W22" i="13"/>
  <c r="V22" i="13"/>
  <c r="B87" i="7" l="1"/>
  <c r="B94" i="7"/>
  <c r="O3" i="13"/>
  <c r="R3" i="13"/>
  <c r="C33" i="19" l="1"/>
  <c r="C9" i="20" s="1"/>
  <c r="C16" i="4"/>
  <c r="G7" i="4" s="1"/>
  <c r="G8" i="4" s="1"/>
  <c r="W14" i="13"/>
  <c r="E69" i="7" l="1"/>
  <c r="G9" i="4"/>
  <c r="G13" i="20" s="1"/>
  <c r="R28" i="13"/>
  <c r="R30" i="13"/>
  <c r="R29" i="13"/>
  <c r="G12" i="20" l="1"/>
  <c r="G11" i="20"/>
  <c r="G10" i="20"/>
  <c r="R36" i="13"/>
  <c r="R42" i="13" s="1"/>
  <c r="R48" i="13" s="1"/>
  <c r="T29" i="13"/>
  <c r="S29" i="13"/>
  <c r="T30" i="13"/>
  <c r="T37" i="13" s="1"/>
  <c r="T43" i="13" s="1"/>
  <c r="T49" i="13" s="1"/>
  <c r="S30" i="13"/>
  <c r="R37" i="13"/>
  <c r="R43" i="13" s="1"/>
  <c r="R49" i="13" s="1"/>
  <c r="R35" i="13"/>
  <c r="R41" i="13" s="1"/>
  <c r="R47" i="13" s="1"/>
  <c r="S28" i="13"/>
  <c r="T28" i="13"/>
  <c r="T35" i="13" l="1"/>
  <c r="T41" i="13" s="1"/>
  <c r="T47" i="13" s="1"/>
  <c r="S36" i="13"/>
  <c r="S42" i="13" s="1"/>
  <c r="S48" i="13" s="1"/>
  <c r="S35" i="13"/>
  <c r="S41" i="13" s="1"/>
  <c r="S47" i="13" s="1"/>
  <c r="T36" i="13"/>
  <c r="T42" i="13" s="1"/>
  <c r="T48" i="13" s="1"/>
  <c r="S37" i="13"/>
  <c r="S43" i="13" s="1"/>
  <c r="S49" i="13" s="1"/>
  <c r="B91" i="7" s="1"/>
  <c r="B89" i="7" l="1"/>
  <c r="B90"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Andrea Valenzuela</author>
  </authors>
  <commentList>
    <comment ref="AN15" authorId="0" shapeId="0" xr:uid="{684892AC-5749-4A56-9663-143B30B45414}">
      <text>
        <r>
          <rPr>
            <b/>
            <sz val="9"/>
            <color indexed="81"/>
            <rFont val="Tahoma"/>
            <family val="2"/>
          </rPr>
          <t>Andrea Valenzuela:</t>
        </r>
        <r>
          <rPr>
            <sz val="9"/>
            <color indexed="81"/>
            <rFont val="Tahoma"/>
            <family val="2"/>
          </rPr>
          <t xml:space="preserve">
validate with Conrado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tc={3B445D1E-00B7-416B-9B66-2F26660395DB}</author>
    <author>tc={84B994B2-3B78-4783-89DE-3C8D4BDFECD2}</author>
    <author>tc={CE4B99EA-85A5-4A00-BB0F-4C0B8785CCCF}</author>
    <author>tc={DFF5F810-0060-414C-B803-0CECE97D66C7}</author>
    <author>tc={53750C99-20C6-480D-B71C-FA7F1B941EFC}</author>
    <author>tc={BA6580AA-0248-41DA-9448-2CEB6A5CEE02}</author>
  </authors>
  <commentList>
    <comment ref="A46" authorId="0" shapeId="0" xr:uid="{3B445D1E-00B7-416B-9B66-2F26660395DB}">
      <text>
        <t>[Threaded comment]
Your version of Excel allows you to read this threaded comment; however, any edits to it will get removed if the file is opened in a newer version of Excel. Learn more: https://go.microsoft.com/fwlink/?linkid=870924
Comment:
    Ratio based on female to male</t>
      </text>
    </comment>
    <comment ref="A72" authorId="1" shapeId="0" xr:uid="{84B994B2-3B78-4783-89DE-3C8D4BDFECD2}">
      <text>
        <t>[Threaded comment]
Your version of Excel allows you to read this threaded comment; however, any edits to it will get removed if the file is opened in a newer version of Excel. Learn more: https://go.microsoft.com/fwlink/?linkid=870924
Comment:
    Ratio based on female to male</t>
      </text>
    </comment>
    <comment ref="D100" authorId="2" shapeId="0" xr:uid="{CE4B99EA-85A5-4A00-BB0F-4C0B8785CCCF}">
      <text>
        <t>[Threaded comment]
Your version of Excel allows you to read this threaded comment; however, any edits to it will get removed if the file is opened in a newer version of Excel. Learn more: https://go.microsoft.com/fwlink/?linkid=870924
Comment:
    it would be ideal if we could create these thresholds based on aggregated information from the current CAFs, so we get an idea how many CHs this would apply to</t>
      </text>
    </comment>
    <comment ref="B102" authorId="3" shapeId="0" xr:uid="{DFF5F810-0060-414C-B803-0CECE97D66C7}">
      <text>
        <t>[Threaded comment]
Your version of Excel allows you to read this threaded comment; however, any edits to it will get removed if the file is opened in a newer version of Excel. Learn more: https://go.microsoft.com/fwlink/?linkid=870924
Comment:
    2 points, because for countries where there is a RA risk level, only this indicator counts, otherwise only the other indicator counts.</t>
      </text>
    </comment>
    <comment ref="D138" authorId="4" shapeId="0" xr:uid="{53750C99-20C6-480D-B71C-FA7F1B941EFC}">
      <text>
        <t>[Threaded comment]
Your version of Excel allows you to read this threaded comment; however, any edits to it will get removed if the file is opened in a newer version of Excel. Learn more: https://go.microsoft.com/fwlink/?linkid=870924
Comment:
    it should be 'yes' if at least 1 row is filled in</t>
      </text>
    </comment>
    <comment ref="D139" authorId="5" shapeId="0" xr:uid="{BA6580AA-0248-41DA-9448-2CEB6A5CEE02}">
      <text>
        <t>[Threaded comment]
Your version of Excel allows you to read this threaded comment; however, any edits to it will get removed if the file is opened in a newer version of Excel. Learn more: https://go.microsoft.com/fwlink/?linkid=870924
Comment:
    it should say 'no' if the section is not filled in</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tc={49F9F69B-94F2-484B-A594-DE49FAB4C540}</author>
  </authors>
  <commentList>
    <comment ref="C174" authorId="0" shapeId="0" xr:uid="{49F9F69B-94F2-484B-A594-DE49FAB4C540}">
      <text>
        <t>[Threaded comment]
Your version of Excel allows you to read this threaded comment; however, any edits to it will get removed if the file is opened in a newer version of Excel. Learn more: https://go.microsoft.com/fwlink/?linkid=870924
Comment:
    Is this the same as Chilli or another crop? If it's the same, then add Other chilli as a variety!</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<sst xmlns="http://schemas.openxmlformats.org/spreadsheetml/2006/main" count="2595" uniqueCount="1397">
  <si>
    <t>Official Template</t>
  </si>
  <si>
    <t>Certification Application Form (CAF) - Group certification</t>
  </si>
  <si>
    <t>Version</t>
  </si>
  <si>
    <t>Translation Disclaimer </t>
  </si>
  <si>
    <t>For any question related to the precise meaning of the information contained in the translation, please refer to the official English version for clarification. Any discrepancies or differences in meaning due to translation are not binding and have no effect for auditing or certification purposes.</t>
  </si>
  <si>
    <t>More information? </t>
  </si>
  <si>
    <r>
      <t>For more information about the Rainforest Alliance, visit </t>
    </r>
    <r>
      <rPr>
        <sz val="10"/>
        <color rgb="FF1A52C2"/>
        <rFont val="Century Gothic"/>
        <family val="2"/>
      </rPr>
      <t>www.rainforest-alliance.org</t>
    </r>
    <r>
      <rPr>
        <sz val="10"/>
        <color theme="1"/>
        <rFont val="Century Gothic"/>
        <family val="2"/>
      </rPr>
      <t> or contact </t>
    </r>
    <r>
      <rPr>
        <sz val="10"/>
        <color rgb="FF1A52C2"/>
        <rFont val="Century Gothic"/>
        <family val="2"/>
      </rPr>
      <t>info@ra.org</t>
    </r>
    <r>
      <rPr>
        <sz val="10"/>
        <color theme="1"/>
        <rFont val="Century Gothic"/>
        <family val="2"/>
      </rPr>
      <t> </t>
    </r>
  </si>
  <si>
    <t>Document Name:</t>
  </si>
  <si>
    <t>Document Code:</t>
  </si>
  <si>
    <t>Version:</t>
  </si>
  <si>
    <t>Date of first publication:</t>
  </si>
  <si>
    <t>Date of revision:</t>
  </si>
  <si>
    <t>Valid From:</t>
  </si>
  <si>
    <t>Expires by:</t>
  </si>
  <si>
    <t>Until further notice</t>
  </si>
  <si>
    <t xml:space="preserve">Developed by: </t>
  </si>
  <si>
    <t xml:space="preserve">Approved by: </t>
  </si>
  <si>
    <t>Rainforest Alliance Department Standards and Assurance</t>
  </si>
  <si>
    <t>Senior Director, Standards and Assurance</t>
  </si>
  <si>
    <t>Linked to:</t>
  </si>
  <si>
    <t>Replaces:</t>
  </si>
  <si>
    <t>N/A</t>
  </si>
  <si>
    <t xml:space="preserve">Applicable to: </t>
  </si>
  <si>
    <t>Farm Certificate Holders and Certification Bodies</t>
  </si>
  <si>
    <t>Country/Region:</t>
  </si>
  <si>
    <t>All</t>
  </si>
  <si>
    <t>Crop:</t>
  </si>
  <si>
    <t xml:space="preserve">Type of Certification: </t>
  </si>
  <si>
    <t>© 2022 Rainforest Alliance. All rights reserved.</t>
  </si>
  <si>
    <t>All crops in the scope of the Rainforest Alliance certification system; please see Certification Rules.</t>
  </si>
  <si>
    <t>Group certification option.</t>
  </si>
  <si>
    <t>Any use of this content including reproduction, modification, distribution or republication, without the prior written consent of Rainforest Alliance is strictly prohibited.</t>
  </si>
  <si>
    <t>Guidance</t>
  </si>
  <si>
    <t>How to use this template</t>
  </si>
  <si>
    <r>
      <t>The</t>
    </r>
    <r>
      <rPr>
        <b/>
        <sz val="10"/>
        <color rgb="FF175259"/>
        <rFont val="Century Gothic"/>
        <family val="2"/>
      </rPr>
      <t xml:space="preserve"> Certification Application Form (CAF)</t>
    </r>
    <r>
      <rPr>
        <sz val="10"/>
        <color rgb="FF175259"/>
        <rFont val="Century Gothic"/>
        <family val="2"/>
      </rPr>
      <t xml:space="preserve"> is an official template provided by Rainforest Alliance for its certification processes  to increase the level of consistency, credibility and transparency. This template is </t>
    </r>
    <r>
      <rPr>
        <b/>
        <sz val="10"/>
        <color rgb="FF175259"/>
        <rFont val="Century Gothic"/>
        <family val="2"/>
      </rPr>
      <t>mandatory</t>
    </r>
    <r>
      <rPr>
        <sz val="10"/>
        <color rgb="FF175259"/>
        <rFont val="Century Gothic"/>
        <family val="2"/>
      </rPr>
      <t xml:space="preserve"> for all Certificate Holders (CHs) and Certification Bodies (CBs) and it is based on all related and binding requirements of the Certification and Auditing Rules. </t>
    </r>
    <r>
      <rPr>
        <b/>
        <sz val="10"/>
        <color rgb="FF175259"/>
        <rFont val="Century Gothic"/>
        <family val="2"/>
      </rPr>
      <t>All information the applicable tabs is mandatory, if applicable to a given country/scope</t>
    </r>
    <r>
      <rPr>
        <sz val="10"/>
        <color rgb="FF175259"/>
        <rFont val="Century Gothic"/>
        <family val="2"/>
      </rPr>
      <t>.
All tabs in this document are mandatory, and Rainforest Alliance  also provides a series of guidance templates to be used at the discretion of CBs, if they need references to complement or structure their internal processes related to the Rainforest Alliance.</t>
    </r>
  </si>
  <si>
    <r>
      <rPr>
        <b/>
        <sz val="10"/>
        <color rgb="FF175259"/>
        <rFont val="Century Gothic"/>
        <family val="2"/>
      </rPr>
      <t>Farm Certificate Holders</t>
    </r>
    <r>
      <rPr>
        <sz val="10"/>
        <color rgb="FF175259"/>
        <rFont val="Century Gothic"/>
        <family val="2"/>
      </rPr>
      <t xml:space="preserve"> should </t>
    </r>
    <r>
      <rPr>
        <b/>
        <sz val="10"/>
        <color rgb="FF175259"/>
        <rFont val="Century Gothic"/>
        <family val="2"/>
      </rPr>
      <t>only</t>
    </r>
    <r>
      <rPr>
        <sz val="10"/>
        <color rgb="FF175259"/>
        <rFont val="Century Gothic"/>
        <family val="2"/>
      </rPr>
      <t xml:space="preserve"> fill in the  information required in the </t>
    </r>
    <r>
      <rPr>
        <b/>
        <sz val="10"/>
        <color rgb="FFFF7C80"/>
        <rFont val="Century Gothic"/>
        <family val="2"/>
      </rPr>
      <t>red tab (1)</t>
    </r>
    <r>
      <rPr>
        <b/>
        <sz val="10"/>
        <color rgb="FF175259"/>
        <rFont val="Century Gothic"/>
        <family val="2"/>
      </rPr>
      <t xml:space="preserve">. </t>
    </r>
    <r>
      <rPr>
        <sz val="10"/>
        <color rgb="FF175259"/>
        <rFont val="Century Gothic"/>
        <family val="2"/>
      </rPr>
      <t xml:space="preserve"> They should send this information to their relevant Certification Body. This will allow Farm Certificate Holders to request quotations from as many Certification Bodies as they see fit, without duplicating efforts to collect and provide information. Fill in tab </t>
    </r>
    <r>
      <rPr>
        <i/>
        <sz val="10"/>
        <color rgb="FF175259"/>
        <rFont val="Century Gothic"/>
        <family val="2"/>
      </rPr>
      <t>1. Application form</t>
    </r>
    <r>
      <rPr>
        <sz val="10"/>
        <color rgb="FF175259"/>
        <rFont val="Century Gothic"/>
        <family val="2"/>
      </rPr>
      <t xml:space="preserve"> and send this to your Certification Body of choice.</t>
    </r>
  </si>
  <si>
    <t>Step 1:Fill in the Application Form</t>
  </si>
  <si>
    <r>
      <rPr>
        <b/>
        <sz val="10"/>
        <color rgb="FF175259"/>
        <rFont val="Century Gothic"/>
        <family val="2"/>
      </rPr>
      <t>Certification Bodies</t>
    </r>
    <r>
      <rPr>
        <sz val="10"/>
        <color rgb="FF175259"/>
        <rFont val="Century Gothic"/>
        <family val="2"/>
      </rPr>
      <t xml:space="preserve"> receive this document from a Certificate Holder or an  applicant. They  conduct the audit planning and execution activities in the same file. This helps to centralize information for review by Quality Reviewers and the Rainforest Alliance. The</t>
    </r>
    <r>
      <rPr>
        <b/>
        <sz val="10"/>
        <color rgb="FF94BA29"/>
        <rFont val="Century Gothic"/>
        <family val="2"/>
      </rPr>
      <t xml:space="preserve"> green tabs (2, 2a and 2b) are related to the planning stage</t>
    </r>
    <r>
      <rPr>
        <sz val="10"/>
        <color rgb="FF175259"/>
        <rFont val="Century Gothic"/>
        <family val="2"/>
      </rPr>
      <t xml:space="preserve"> of the audit, while the one in </t>
    </r>
    <r>
      <rPr>
        <b/>
        <sz val="10"/>
        <color rgb="FF1A52C2"/>
        <rFont val="Century Gothic"/>
        <family val="2"/>
      </rPr>
      <t>blue  (3) is related to the reporting stage of the audit</t>
    </r>
    <r>
      <rPr>
        <sz val="10"/>
        <color rgb="FF175259"/>
        <rFont val="Century Gothic"/>
        <family val="2"/>
      </rPr>
      <t>. Please know that the audit findings checklist is provided directly in the Rainforest Alliance Certification Platform.</t>
    </r>
  </si>
  <si>
    <t>Step 1: Prepare your planning stage on tabs 2, 2a and 2b.</t>
  </si>
  <si>
    <t>Step 2: Report audit summary information in tab 3.</t>
  </si>
  <si>
    <t xml:space="preserve"> Certification Rules Clause 1.4.25</t>
  </si>
  <si>
    <t>Certification Application Form (CAF)</t>
  </si>
  <si>
    <t>For Farm Certificate Holders &amp; Applicants
Group certification</t>
  </si>
  <si>
    <t>Sustainable Agriculture Standard 2020</t>
  </si>
  <si>
    <r>
      <t xml:space="preserve">The following form is an extract of key information provided during the Registration Processes in the Rainforest Alliance Certification Platform. It clarifies the certification scope to define the audit scope, planning, duration and reporting. By agreeing with the Terms &amp; Conditions at the bottom of this form the applicant confirms that the data entered in the form is accurate and acknowledges that discrepancies in  data identified during the audit may lead to potential changes in audit scope including increase in  sample size and audit duration.
</t>
    </r>
    <r>
      <rPr>
        <b/>
        <i/>
        <sz val="10"/>
        <color rgb="FF175259"/>
        <rFont val="Century Gothic"/>
        <family val="2"/>
      </rPr>
      <t xml:space="preserve">
Please go through all white cells and insert the corresponding value applicable to each one of them. In case a value is not applicable or it is a null value, please indicate it as a 0 (zero) before sending your application to your Certification Body as this indicates you have reviewed data. Cells indicated with </t>
    </r>
    <r>
      <rPr>
        <b/>
        <i/>
        <u/>
        <sz val="10"/>
        <color rgb="FF175259"/>
        <rFont val="Century Gothic"/>
        <family val="2"/>
      </rPr>
      <t>underlined</t>
    </r>
    <r>
      <rPr>
        <b/>
        <i/>
        <sz val="10"/>
        <color rgb="FF175259"/>
        <rFont val="Century Gothic"/>
        <family val="2"/>
      </rPr>
      <t xml:space="preserve"> text have guidance texts, please click over to see the related guidance.
</t>
    </r>
    <r>
      <rPr>
        <i/>
        <sz val="10"/>
        <color rgb="FF175259"/>
        <rFont val="Century Gothic"/>
        <family val="2"/>
      </rPr>
      <t xml:space="preserve">
The Certification Body is responsible for ensuring that any differences between the final certification scope and the one based on the information supplied by the applicant are reflected in the Certificate issued.</t>
    </r>
  </si>
  <si>
    <t>A. General Information</t>
  </si>
  <si>
    <t>Please provide the following information about your operation and relevant contact persons, to apply for an audit to achieve Rainforest Alliance certification. The information you fill in here should be the same as what you provided during registration in the Rainforest Alliance Certification Platform (RACP). You can copy this information from your account in the RACP.</t>
  </si>
  <si>
    <t>Legal Name of the Organization:</t>
  </si>
  <si>
    <t>National Organization ID:</t>
  </si>
  <si>
    <t>Trade/Commercial Name:</t>
  </si>
  <si>
    <t>Name in Certificate:</t>
  </si>
  <si>
    <r>
      <t xml:space="preserve">Parent Organization </t>
    </r>
    <r>
      <rPr>
        <b/>
        <sz val="8"/>
        <color theme="0"/>
        <rFont val="Century Gothic"/>
        <family val="2"/>
      </rPr>
      <t>(if applicable)</t>
    </r>
    <r>
      <rPr>
        <b/>
        <sz val="10"/>
        <color theme="0"/>
        <rFont val="Century Gothic"/>
        <family val="2"/>
      </rPr>
      <t>:</t>
    </r>
  </si>
  <si>
    <r>
      <t xml:space="preserve">Parent Org. National ID:
</t>
    </r>
    <r>
      <rPr>
        <b/>
        <sz val="8"/>
        <color theme="0"/>
        <rFont val="Century Gothic"/>
        <family val="2"/>
      </rPr>
      <t>(if applicable)</t>
    </r>
  </si>
  <si>
    <t>Visiting Address:</t>
  </si>
  <si>
    <t>City:</t>
  </si>
  <si>
    <t>State/Province:</t>
  </si>
  <si>
    <t>Zip/Post Code:</t>
  </si>
  <si>
    <t>Country:</t>
  </si>
  <si>
    <t>Billing Address:</t>
  </si>
  <si>
    <t>Owner or Legal Representative Signing Agreements</t>
  </si>
  <si>
    <t>Group Administrator</t>
  </si>
  <si>
    <t>First Name:</t>
  </si>
  <si>
    <t>Last Name:</t>
  </si>
  <si>
    <t>National ID:</t>
  </si>
  <si>
    <t>Phone:</t>
  </si>
  <si>
    <t>Mobile:</t>
  </si>
  <si>
    <t>Job Title:</t>
  </si>
  <si>
    <t>Email:</t>
  </si>
  <si>
    <t>Traceability Platform Responsible Person</t>
  </si>
  <si>
    <t>Billing Contact</t>
  </si>
  <si>
    <t>B. Certification Scope Information</t>
  </si>
  <si>
    <r>
      <t xml:space="preserve">Below, please provide  the information related to the scope of your certification, including the crops you wish to certify. This should be the same information that you provided during registration in the Rainforest Alliance Certification Platform (RACP). You can copy this information from your account in the RACP. Please bear in mind that the harvest time of the main crop will determine the window for the audit to be conducted.
In this form, you have space for 4 crops. Please add the 4 main crops, those crops with the largest volumes.  The main crop is defined as the crop with the largest volume within the certification cycle (3 years). The timing of your audit will be calculated based on the audit window for the main crop. Also, have in mind that </t>
    </r>
    <r>
      <rPr>
        <b/>
        <i/>
        <sz val="10"/>
        <color rgb="FF175259"/>
        <rFont val="Century Gothic"/>
        <family val="2"/>
      </rPr>
      <t xml:space="preserve">the volumes and area should be provided for one year harvest season or production period (in case of continuous production). </t>
    </r>
    <r>
      <rPr>
        <i/>
        <sz val="10"/>
        <color rgb="FF175259"/>
        <rFont val="Century Gothic"/>
        <family val="2"/>
      </rPr>
      <t xml:space="preserve">If you produce more than 4 crops, the remaining ones should be added  to the Rainforest Alliance Certification Platform only.
</t>
    </r>
    <r>
      <rPr>
        <b/>
        <i/>
        <sz val="10"/>
        <color rgb="FF175259"/>
        <rFont val="Century Gothic"/>
        <family val="2"/>
      </rPr>
      <t>Please note that all dates here should be inserted in the format Day-Month-Year (dd/mm/yy).</t>
    </r>
  </si>
  <si>
    <t>Application Date:</t>
  </si>
  <si>
    <t>Year in Cycle</t>
  </si>
  <si>
    <t>Unique ID:</t>
  </si>
  <si>
    <t>Audit Type:</t>
  </si>
  <si>
    <t>Main Crop</t>
  </si>
  <si>
    <r>
      <t>2</t>
    </r>
    <r>
      <rPr>
        <b/>
        <vertAlign val="superscript"/>
        <sz val="10"/>
        <color theme="0"/>
        <rFont val="Century Gothic"/>
        <family val="2"/>
      </rPr>
      <t>nd</t>
    </r>
    <r>
      <rPr>
        <b/>
        <sz val="10"/>
        <color theme="0"/>
        <rFont val="Century Gothic"/>
        <family val="2"/>
      </rPr>
      <t xml:space="preserve"> Crop</t>
    </r>
  </si>
  <si>
    <r>
      <t>3</t>
    </r>
    <r>
      <rPr>
        <b/>
        <vertAlign val="superscript"/>
        <sz val="10"/>
        <color theme="0"/>
        <rFont val="Century Gothic"/>
        <family val="2"/>
      </rPr>
      <t>rd</t>
    </r>
    <r>
      <rPr>
        <b/>
        <sz val="10"/>
        <color theme="0"/>
        <rFont val="Century Gothic"/>
        <family val="2"/>
      </rPr>
      <t xml:space="preserve"> Crop</t>
    </r>
  </si>
  <si>
    <r>
      <t>4</t>
    </r>
    <r>
      <rPr>
        <b/>
        <vertAlign val="superscript"/>
        <sz val="10"/>
        <color theme="0"/>
        <rFont val="Century Gothic"/>
        <family val="2"/>
      </rPr>
      <t>th</t>
    </r>
    <r>
      <rPr>
        <b/>
        <sz val="10"/>
        <color theme="0"/>
        <rFont val="Century Gothic"/>
        <family val="2"/>
      </rPr>
      <t xml:space="preserve"> Crop</t>
    </r>
  </si>
  <si>
    <t>Scope</t>
  </si>
  <si>
    <t>Farm</t>
  </si>
  <si>
    <t>Option</t>
  </si>
  <si>
    <t>Category</t>
  </si>
  <si>
    <t>Cocoa</t>
  </si>
  <si>
    <t>Crop</t>
  </si>
  <si>
    <t>Variety, if Applicable</t>
  </si>
  <si>
    <t>Verification Level</t>
  </si>
  <si>
    <t>E</t>
  </si>
  <si>
    <t>Volume (Kg/stems)</t>
  </si>
  <si>
    <t>Crop Production Area (ha)</t>
  </si>
  <si>
    <t>Main Harvest Start date</t>
  </si>
  <si>
    <t>Main Harvest End date</t>
  </si>
  <si>
    <r>
      <t xml:space="preserve">Previous UTZ ID/RA Certificate Code (in case of transition audit only):
</t>
    </r>
    <r>
      <rPr>
        <b/>
        <sz val="8"/>
        <color rgb="FF175259"/>
        <rFont val="Century Gothic"/>
        <family val="2"/>
      </rPr>
      <t>Fill as many as needed, one per cell</t>
    </r>
  </si>
  <si>
    <t>Minor Harvest Start date</t>
  </si>
  <si>
    <t>Minor Harvest End date</t>
  </si>
  <si>
    <t>Traceability Level</t>
  </si>
  <si>
    <r>
      <t xml:space="preserve">Please list here any certifications under other schemes you have for the same crops and /or activities. </t>
    </r>
    <r>
      <rPr>
        <b/>
        <sz val="8"/>
        <color theme="0"/>
        <rFont val="Century Gothic"/>
        <family val="2"/>
      </rPr>
      <t>Indicate one per cell</t>
    </r>
  </si>
  <si>
    <t>Your audit should take place between:</t>
  </si>
  <si>
    <t>Please indicate here other crop names and their area that you have in your operation that will be left out of the certification scope</t>
  </si>
  <si>
    <t>D. Information on group composition totals</t>
  </si>
  <si>
    <r>
      <t xml:space="preserve">Indicate below the  information from your group regarding all the members that you wish to include in the certification scope, </t>
    </r>
    <r>
      <rPr>
        <b/>
        <i/>
        <sz val="10"/>
        <color rgb="FF175259"/>
        <rFont val="Century Gothic"/>
        <family val="2"/>
      </rPr>
      <t xml:space="preserve">considering the peak of the main harvest or production period (in case of continuous production). </t>
    </r>
    <r>
      <rPr>
        <i/>
        <sz val="10"/>
        <color rgb="FF175259"/>
        <rFont val="Century Gothic"/>
        <family val="2"/>
      </rPr>
      <t>Bear in mind that all members also need to be included in the RACP/Certification scope, through the GMR, to be shown in the Certificate.</t>
    </r>
  </si>
  <si>
    <t>Total Area (ha) of the Group Member farms (Production + non production area)</t>
  </si>
  <si>
    <t>Male</t>
  </si>
  <si>
    <t>Female</t>
  </si>
  <si>
    <t>Total of group members (as GMR)</t>
  </si>
  <si>
    <t>Number</t>
  </si>
  <si>
    <t>Avg crop area (ha)</t>
  </si>
  <si>
    <t>&lt;18</t>
  </si>
  <si>
    <t>Total</t>
  </si>
  <si>
    <t>Small Farms</t>
  </si>
  <si>
    <t>Small Farms Permanent Workers</t>
  </si>
  <si>
    <t>Large Farms</t>
  </si>
  <si>
    <t>Small Farms Temporary Workers</t>
  </si>
  <si>
    <t>Processing Sites at group level</t>
  </si>
  <si>
    <t>Large Farms  Permanent Workers</t>
  </si>
  <si>
    <t>Nº Subcontractors in Cert. Crops</t>
  </si>
  <si>
    <t>Nº Intermediaries in Cert. Crops</t>
  </si>
  <si>
    <t>Nº Service Providers in Cert. Crops</t>
  </si>
  <si>
    <t>Administrative workers at IMS level</t>
  </si>
  <si>
    <t>Nº Labor Providers in Cert. Crops</t>
  </si>
  <si>
    <t>Non-administrative workers at IMS level</t>
  </si>
  <si>
    <t>Nº Purchase Centers</t>
  </si>
  <si>
    <t>Nº Migrants considering all workers</t>
  </si>
  <si>
    <t>Nº of workers hired via labor providers</t>
  </si>
  <si>
    <t>Date of Scope Confirmation in RACP</t>
  </si>
  <si>
    <t>Is the group divided into subgroups?</t>
  </si>
  <si>
    <t>Houses Provided to Workers in Harvest Peak</t>
  </si>
  <si>
    <t>If so, under what criteria?</t>
  </si>
  <si>
    <t>Number of Internal Inspectors</t>
  </si>
  <si>
    <t>List all languages spoken by workers/farmers and management</t>
  </si>
  <si>
    <t>Indicate how many shifts and their start and end time your organization operates at the peak of the harvest</t>
  </si>
  <si>
    <t xml:space="preserve">F. Details on Composition of Committees </t>
  </si>
  <si>
    <t>Please indicate below the names of the responsible persons or committee members for the Grievance mechanism, Gender and asses-and-address committees, and active labor unions.
Please indicate their names and contact details (e-mail and/or telephone number) to so the auditor is able to contact them.</t>
  </si>
  <si>
    <t>Grievance Mechanism Committee/Person</t>
  </si>
  <si>
    <t>Gender Committee/Person</t>
  </si>
  <si>
    <t>Assess -and-Address Committee/Person</t>
  </si>
  <si>
    <t>Active labor union details</t>
  </si>
  <si>
    <t>G. Summary of Information</t>
  </si>
  <si>
    <t>This section is  a summary of the key data provided above, and it is not meant to be filled out.
Confirm below the key information on your certification application. In case it is not correct, please review input data.</t>
  </si>
  <si>
    <t>Management</t>
  </si>
  <si>
    <t>Internal Inspectors Ratio</t>
  </si>
  <si>
    <t>Documents to be submitted to the CB through application.</t>
  </si>
  <si>
    <t>Document</t>
  </si>
  <si>
    <t>Where</t>
  </si>
  <si>
    <t>Standard Requirement</t>
  </si>
  <si>
    <t>Check</t>
  </si>
  <si>
    <t>Social Aspects</t>
  </si>
  <si>
    <t>Total Permanent Workers</t>
  </si>
  <si>
    <t>a. Confirmed Scope information</t>
  </si>
  <si>
    <t>RACP and in CAF</t>
  </si>
  <si>
    <t>Total Temporary Workers</t>
  </si>
  <si>
    <t>b. Self-assessment</t>
  </si>
  <si>
    <t>RACP and mail</t>
  </si>
  <si>
    <t>1.4.2</t>
  </si>
  <si>
    <t>Total &lt;18  Workers</t>
  </si>
  <si>
    <t>c. Group member registry (Annex S13)</t>
  </si>
  <si>
    <t>1.2.4</t>
  </si>
  <si>
    <t>Total Group Management Staff</t>
  </si>
  <si>
    <t xml:space="preserve">d. Deforestation/ Protected Area Risk Analysis </t>
  </si>
  <si>
    <t>Mail</t>
  </si>
  <si>
    <t>1.2.12 -1.2.15</t>
  </si>
  <si>
    <t>Avg Temp. Workers/Member</t>
  </si>
  <si>
    <t>e. Checklist of applicable requirements</t>
  </si>
  <si>
    <t>f. Latest audit report and transaction records</t>
  </si>
  <si>
    <t>If available, via mail</t>
  </si>
  <si>
    <t>Land use</t>
  </si>
  <si>
    <t>All other documents may be presented during the audit for verification.</t>
  </si>
  <si>
    <t>Total Area</t>
  </si>
  <si>
    <t xml:space="preserve">Processing Sites </t>
  </si>
  <si>
    <t>General Comments and Observations</t>
  </si>
  <si>
    <t>H. Confirmation</t>
  </si>
  <si>
    <r>
      <t>The Certificate Holder declares hat the information is accurate and complete and that it knows about and will comply with the Standard. This document</t>
    </r>
    <r>
      <rPr>
        <b/>
        <i/>
        <sz val="10"/>
        <color rgb="FF175259"/>
        <rFont val="Century Gothic"/>
        <family val="2"/>
      </rPr>
      <t xml:space="preserve"> does not</t>
    </r>
    <r>
      <rPr>
        <i/>
        <sz val="10"/>
        <color rgb="FF175259"/>
        <rFont val="Century Gothic"/>
        <family val="2"/>
      </rPr>
      <t xml:space="preserve"> replace the Certification Agreement/contract between Certification Body and Certificate Holder, and the section below is intended to highlight the key clauses of the Rainforest Alliance program for Registration/Preparation stage.
The document should be signed by the legal representative of the Certificate Holder. Digital signatures are accepted.</t>
    </r>
  </si>
  <si>
    <t xml:space="preserve">H1. THE CERTIFICATE HOLDER confirms that the information provided in this application is accurate and complete, to the best of its knowledge.
H2. THE CERTIFICATE HOLDER authorizes the data contained in this application to be communicated by the Rainforest Alliance, if the certification is granted.
H3. THE CERTIFICATE HOLDER has read and understood the current version of the binding documents of the Rainforest Alliance certification program for the applicable scopes.
H4. THE CERTIFICATE HOLDER has read and understood, and is committed to comply with, the certification requirements. 
H5. THE CERTIFICATE HOLDER commits to inform any changes to the information provided to THE CERTIFICATION BODY in order to correct already issued quotations or contracts.
H6. THE CERTIFICATE HOLDER commits to pay any applicable fees regarding the Rainforest Alliance Certification established by the CERTIFICATION BODY and/or the RAINFOREST ALLIANCE.
H7. THE CERTIFICATE HOLDER acknowledges, without limitation, the decision of THE CERTIFICATION BODY regarding processing of this application.
H8. THE CERTIFICATE HOLDER declares not being party to legal lawsuits whose matter are topics covered by the Sustainable Agriculture Standard. If THE CERTIFICATE HOLDER has such lawsuits opened, THE CERTIFICATE HOLDER agrees to disclose the information on such lawsuits to THE CERTIFICATION BODY as part of this application, in line with this form.	</t>
  </si>
  <si>
    <t>______________________________________</t>
  </si>
  <si>
    <t>Certificate Holder</t>
  </si>
  <si>
    <t>signature</t>
  </si>
  <si>
    <t>I. For CB Use Only</t>
  </si>
  <si>
    <t>Indicate the status of the application (approved/rejected), the date of approval (if approved) and date of signature of the Contract Agreement.
The document should be signed by the legal representative of the Certificate Holder. Digital signatures are accepted.</t>
  </si>
  <si>
    <t>Is the information provided sufficient to accept the application?</t>
  </si>
  <si>
    <t>Does the CB have the capacity to carry out the certification services?</t>
  </si>
  <si>
    <t>Status</t>
  </si>
  <si>
    <t>CB Application Approval Date:</t>
  </si>
  <si>
    <t>Contract signature Date:</t>
  </si>
  <si>
    <t xml:space="preserve">Audit Risk Assessment </t>
  </si>
  <si>
    <t>A. Identification of the Assessment</t>
  </si>
  <si>
    <t>Please indicate the date and the person who has conducted (responsible) the risk assessment within your audit team.</t>
  </si>
  <si>
    <t>Certificate Holder:</t>
  </si>
  <si>
    <t>Date:</t>
  </si>
  <si>
    <t>Responsible</t>
  </si>
  <si>
    <t>B. Audit Risk Assessment</t>
  </si>
  <si>
    <t>Please fill in the cells in white below. Based on the answers and the data provided by the applicant in  tab "1.Application Form", a risk category will be generated for the applicant. This risk assessment is based on rule 2.3.19 and the Annex AR4 of the Certification and Auditing rules - using this risk assessment is therefore mandatory for every audit.</t>
  </si>
  <si>
    <t>Risk factor</t>
  </si>
  <si>
    <t>Data</t>
  </si>
  <si>
    <t>Comment</t>
  </si>
  <si>
    <t>Score (Hidden)</t>
  </si>
  <si>
    <t>Existent Applicant</t>
  </si>
  <si>
    <t>No</t>
  </si>
  <si>
    <t>Medium</t>
  </si>
  <si>
    <t>Map available here</t>
  </si>
  <si>
    <t>All green - Low</t>
  </si>
  <si>
    <t>C. Lawsuit Investigation</t>
  </si>
  <si>
    <r>
      <t xml:space="preserve">Clause 2.3.19.u of Annex AR4 of the Auditing Rules establishes that CBs should conduct a preliminary investigation on lawsuits that are opened against the Certificate Holder and/or its legal responsible on topics related to the social chapter of the Sustainable Agriculture Standard. It is recommended that for countries where deforestation is considered a high risk, the CB should extend this investigation to environmental topics as much as possible.
The CB can carry out this investigation in public court systems and/or by obtaining self-declarations from the Certificate Holder. Both types should be listed below. The CB acknowledges that the investigation was properly conducted and </t>
    </r>
    <r>
      <rPr>
        <b/>
        <i/>
        <sz val="10"/>
        <color rgb="FF175259"/>
        <rFont val="Century Gothic"/>
        <family val="2"/>
      </rPr>
      <t>keeps evidence of such consultations in its QMS</t>
    </r>
    <r>
      <rPr>
        <i/>
        <sz val="10"/>
        <color rgb="FF175259"/>
        <rFont val="Century Gothic"/>
        <family val="2"/>
      </rPr>
      <t>.</t>
    </r>
  </si>
  <si>
    <t>Location (Forum)</t>
  </si>
  <si>
    <t>Nº of Lawsuit/ Resolution</t>
  </si>
  <si>
    <t>Topic of the Lawsuit</t>
  </si>
  <si>
    <t>Severity</t>
  </si>
  <si>
    <t>Date of opening</t>
  </si>
  <si>
    <t>Audit Duration Calculation</t>
  </si>
  <si>
    <r>
      <t xml:space="preserve">The calculation represented below is in line with the Auditing and Certification Rules of Rainforest Alliance, and therefore mandatory. Such calculation is delivered in auditor days considering a working day as an eight-hour work day. Also, to keep the audit and the auditor job at the highest levels, auditors are only allowed to work eight hours per audit day including traveling time, as per clauses 2.1.4 and 2.1.5 of the Auditing Rules. Aud/d is referring to days of an auditor, which is commonly how audit interventions are dimensioned.
The CB should only select the Factor 9, and indicate the traveling time and extra time (if any). All other values are calculated automatically.
</t>
    </r>
    <r>
      <rPr>
        <b/>
        <i/>
        <sz val="10"/>
        <color rgb="FF175259"/>
        <rFont val="Century Gothic"/>
        <family val="2"/>
      </rPr>
      <t>Please only fill in this sheet after assigning the audit team and finalizing the risk analysis, otherwise the figures will not work properly.</t>
    </r>
  </si>
  <si>
    <t>Value (aud/d)</t>
  </si>
  <si>
    <t>Factor 1</t>
  </si>
  <si>
    <t>Risk Factor Child Labor</t>
  </si>
  <si>
    <t>Minimum Audit Duration (aud/d)</t>
  </si>
  <si>
    <t>Risk Factor Forced Labor</t>
  </si>
  <si>
    <t>Duration for CB Quote (Days)</t>
  </si>
  <si>
    <t>Risk Factor WVH</t>
  </si>
  <si>
    <t>Factor 2</t>
  </si>
  <si>
    <t>Farm Area - Small Farms</t>
  </si>
  <si>
    <t>Calculated based on Rainforest Alliance methodology, also observing the ratio farms to be audited per day, as per clause 2.4.13.k of Certification and Auditing Rules.</t>
  </si>
  <si>
    <t>Farm Area - Large Farms</t>
  </si>
  <si>
    <t>In case the duration was adjusted, please justify:</t>
  </si>
  <si>
    <t>Factor 3</t>
  </si>
  <si>
    <t>Management System</t>
  </si>
  <si>
    <t>As per clause 2.5.7</t>
  </si>
  <si>
    <t>Factor 4</t>
  </si>
  <si>
    <t>Processing Sites</t>
  </si>
  <si>
    <t>Each facility is factored as  0.25 aud/d (2h).</t>
  </si>
  <si>
    <t>Factor 5</t>
  </si>
  <si>
    <t>Interview Duration</t>
  </si>
  <si>
    <t>In aud/d based on individual interviews as 0.03 aud/d (15 min).</t>
  </si>
  <si>
    <t>Factor 6</t>
  </si>
  <si>
    <t>Worker Houses</t>
  </si>
  <si>
    <t>Each habitable area is factored as  0.03 aud/d (15 min).</t>
  </si>
  <si>
    <t>Factor 7</t>
  </si>
  <si>
    <t>External Actors</t>
  </si>
  <si>
    <t>Factor 8</t>
  </si>
  <si>
    <t>Purchase Centers</t>
  </si>
  <si>
    <t>Each Purchase Center is factored as 0.18 aud/d (1.5h).</t>
  </si>
  <si>
    <t>Factor 9</t>
  </si>
  <si>
    <t>Group Proximity Factor</t>
  </si>
  <si>
    <t>Factor 10</t>
  </si>
  <si>
    <t>Traveling Time</t>
  </si>
  <si>
    <t>The CB should indicate estimated traveling time from the base of the auditors to the auditing sites. Please consider the overall travel time for all the auditors and not an average time per auditor.</t>
  </si>
  <si>
    <t>Factor 11</t>
  </si>
  <si>
    <t>Duration Correction</t>
  </si>
  <si>
    <r>
      <t xml:space="preserve">The CB can assign extra audit time based on the audit risk analysis and other factors they may find applicable, based on Annex AR4 of the Auditing Rules, for example, for off-site investigations. Also, the CB may deduct time from the duration including negative values as to adjust the audit duration to reality. </t>
    </r>
    <r>
      <rPr>
        <b/>
        <i/>
        <sz val="9"/>
        <color rgb="FF175259"/>
        <rFont val="Century Gothic"/>
        <family val="2"/>
      </rPr>
      <t>Duration increases and reductions shall be justified accordingly.</t>
    </r>
  </si>
  <si>
    <t>Factor 12</t>
  </si>
  <si>
    <t>Combined/Integrated audit?</t>
  </si>
  <si>
    <r>
      <t xml:space="preserve">Please choose as per Annex AR10:
No combined audit - </t>
    </r>
    <r>
      <rPr>
        <b/>
        <i/>
        <sz val="9"/>
        <color rgb="FF175259"/>
        <rFont val="Century Gothic"/>
        <family val="2"/>
      </rPr>
      <t>1,00</t>
    </r>
    <r>
      <rPr>
        <i/>
        <sz val="9"/>
        <color rgb="FF175259"/>
        <rFont val="Century Gothic"/>
        <family val="2"/>
      </rPr>
      <t xml:space="preserve">
Combined audit with 2 schemes - </t>
    </r>
    <r>
      <rPr>
        <b/>
        <i/>
        <sz val="9"/>
        <color rgb="FF175259"/>
        <rFont val="Century Gothic"/>
        <family val="2"/>
      </rPr>
      <t>1,50</t>
    </r>
    <r>
      <rPr>
        <i/>
        <sz val="9"/>
        <color rgb="FF175259"/>
        <rFont val="Century Gothic"/>
        <family val="2"/>
      </rPr>
      <t xml:space="preserve">
Combined audits with 3+ schemes - </t>
    </r>
    <r>
      <rPr>
        <b/>
        <i/>
        <sz val="9"/>
        <color rgb="FF175259"/>
        <rFont val="Century Gothic"/>
        <family val="2"/>
      </rPr>
      <t>1,75</t>
    </r>
    <r>
      <rPr>
        <i/>
        <sz val="9"/>
        <color rgb="FF175259"/>
        <rFont val="Century Gothic"/>
        <family val="2"/>
      </rPr>
      <t xml:space="preserve">
If the cell is shown in red, please review the information.</t>
    </r>
  </si>
  <si>
    <t>Audit Plan</t>
  </si>
  <si>
    <t>A. Identification of the CH and Contact Person</t>
  </si>
  <si>
    <t>Please see below quick-access information about the Certificate Holder to be audited.</t>
  </si>
  <si>
    <r>
      <t xml:space="preserve">Name of the Certificate Holder
 </t>
    </r>
    <r>
      <rPr>
        <b/>
        <sz val="8"/>
        <color theme="0"/>
        <rFont val="Century Gothic"/>
        <family val="2"/>
      </rPr>
      <t>(as in certificate):</t>
    </r>
  </si>
  <si>
    <t>Legal name of the Certificate Holder:</t>
  </si>
  <si>
    <t>Address of the operation:</t>
  </si>
  <si>
    <t>Contact Person Name:</t>
  </si>
  <si>
    <t>Date this application was shared with the Lead Auditor</t>
  </si>
  <si>
    <t>B. Audit Scope Identification</t>
  </si>
  <si>
    <r>
      <t>Indicate below the information requested on the scope of the audit. As per Certification Rules clauses 1.1.9 and 1.1.0, the scope of the applicable standard requirements from chapters</t>
    </r>
    <r>
      <rPr>
        <b/>
        <i/>
        <sz val="10"/>
        <color rgb="FF175259"/>
        <rFont val="Century Gothic"/>
        <family val="2"/>
      </rPr>
      <t xml:space="preserve"> 1, 4.5, 4.6, 5 and 6</t>
    </r>
    <r>
      <rPr>
        <i/>
        <sz val="10"/>
        <color rgb="FF175259"/>
        <rFont val="Century Gothic"/>
        <family val="2"/>
      </rPr>
      <t xml:space="preserve"> shall cover </t>
    </r>
    <r>
      <rPr>
        <b/>
        <i/>
        <sz val="10"/>
        <color rgb="FF175259"/>
        <rFont val="Century Gothic"/>
        <family val="2"/>
      </rPr>
      <t>all operations and areas</t>
    </r>
    <r>
      <rPr>
        <i/>
        <sz val="10"/>
        <color rgb="FF175259"/>
        <rFont val="Century Gothic"/>
        <family val="2"/>
      </rPr>
      <t xml:space="preserve"> of all entities (farms, sites, subcontractors etc.) included in the certification scope of the CH. The scope of the applicable standard requirements from chapters</t>
    </r>
    <r>
      <rPr>
        <b/>
        <i/>
        <sz val="10"/>
        <color rgb="FF175259"/>
        <rFont val="Century Gothic"/>
        <family val="2"/>
      </rPr>
      <t xml:space="preserve"> 2, 3 and 4 (except 4.5, 4.6)</t>
    </r>
    <r>
      <rPr>
        <i/>
        <sz val="10"/>
        <color rgb="FF175259"/>
        <rFont val="Century Gothic"/>
        <family val="2"/>
      </rPr>
      <t xml:space="preserve"> shall focus on the </t>
    </r>
    <r>
      <rPr>
        <b/>
        <i/>
        <sz val="10"/>
        <color rgb="FF175259"/>
        <rFont val="Century Gothic"/>
        <family val="2"/>
      </rPr>
      <t>crop and activities</t>
    </r>
    <r>
      <rPr>
        <i/>
        <sz val="10"/>
        <color rgb="FF175259"/>
        <rFont val="Century Gothic"/>
        <family val="2"/>
      </rPr>
      <t xml:space="preserve"> related to the crop to be sold with a Rainforest Alliance Certified claim.</t>
    </r>
  </si>
  <si>
    <t>Date of the audit plan</t>
  </si>
  <si>
    <t>Standard Version:</t>
  </si>
  <si>
    <t>Audit Scope:</t>
  </si>
  <si>
    <t>Applicable Requirements</t>
  </si>
  <si>
    <t>Crops:</t>
  </si>
  <si>
    <t>Area</t>
  </si>
  <si>
    <t>Audit method to be used</t>
  </si>
  <si>
    <t>Is this a combined audit?</t>
  </si>
  <si>
    <t>With which schemes?</t>
  </si>
  <si>
    <t>Audit Objectives</t>
  </si>
  <si>
    <t>C. Audit Team Identification</t>
  </si>
  <si>
    <t>Please indicate below the composition of the audit team. Use  the Auditing Rules related to audit team composition to determine the audit team.
Please make sure  that all audit team staff is also registered correctly in the RACP, as applicable.</t>
  </si>
  <si>
    <t>Name:</t>
  </si>
  <si>
    <t>Role:</t>
  </si>
  <si>
    <t>Lead Auditor</t>
  </si>
  <si>
    <t>Gender:</t>
  </si>
  <si>
    <t>Contact Info:</t>
  </si>
  <si>
    <t>Support Auditor</t>
  </si>
  <si>
    <t>D. Audit Planning</t>
  </si>
  <si>
    <r>
      <t xml:space="preserve">Indicate below details of the audit carried out: activities such as open and closing meeting, site verification, facility tour, verification of processing sites, interviews, documentation check and of which section of the Standard, on site visiting of workers' facilities, infrastructure evaluation, stakeholder meetings, visit to subcontractors, traceability check, the responsible persons and resources needed to carry this out.
</t>
    </r>
    <r>
      <rPr>
        <b/>
        <i/>
        <sz val="10"/>
        <color rgb="FF175259"/>
        <rFont val="Century Gothic"/>
        <family val="2"/>
      </rPr>
      <t>Please know that all dates here should be inserted in the format Day-Month-Year (dd/mm/yy).</t>
    </r>
  </si>
  <si>
    <t>CB Agreement Signature:</t>
  </si>
  <si>
    <t>As per clause 1.1.18 of Certification Rules, CH compliance should be checked as of this date</t>
  </si>
  <si>
    <r>
      <t>1</t>
    </r>
    <r>
      <rPr>
        <b/>
        <vertAlign val="superscript"/>
        <sz val="9"/>
        <color rgb="FF175259"/>
        <rFont val="Century Gothic"/>
        <family val="2"/>
      </rPr>
      <t xml:space="preserve">st </t>
    </r>
    <r>
      <rPr>
        <b/>
        <sz val="9"/>
        <color rgb="FF175259"/>
        <rFont val="Century Gothic"/>
        <family val="2"/>
      </rPr>
      <t>proposed Audit Start Date</t>
    </r>
  </si>
  <si>
    <r>
      <t>1</t>
    </r>
    <r>
      <rPr>
        <b/>
        <vertAlign val="superscript"/>
        <sz val="9"/>
        <color rgb="FF175259"/>
        <rFont val="Century Gothic"/>
        <family val="2"/>
      </rPr>
      <t xml:space="preserve">st </t>
    </r>
    <r>
      <rPr>
        <b/>
        <sz val="9"/>
        <color rgb="FF175259"/>
        <rFont val="Century Gothic"/>
        <family val="2"/>
      </rPr>
      <t>proposed Audit End Date</t>
    </r>
  </si>
  <si>
    <t>Projected Duration (in days):</t>
  </si>
  <si>
    <t>Start Date of the Audit:</t>
  </si>
  <si>
    <t>Last Date of the Audit:</t>
  </si>
  <si>
    <t>Nº of Auditors</t>
  </si>
  <si>
    <t>Working Language CH Management</t>
  </si>
  <si>
    <t>Working Language Workers</t>
  </si>
  <si>
    <t>Sampling Description</t>
  </si>
  <si>
    <t>Min Nº of Large Farms to visit</t>
  </si>
  <si>
    <t>This is the number of farms/sites to be included in the audit. The lead auditor should decide which farm/sites to be visited, based on the Auditing Rules</t>
  </si>
  <si>
    <t>Min Nº of Small Farms to visit</t>
  </si>
  <si>
    <t>Min Nº of Processing Sites</t>
  </si>
  <si>
    <t>These are the number of external actors to be included in the audit. The lead auditor should decide which actors to be visited, based on the Auditing Rules.</t>
  </si>
  <si>
    <t>Min Nº of Subcontractors</t>
  </si>
  <si>
    <t>Min Nº of Intermediaries</t>
  </si>
  <si>
    <t>Min Nº of Service Providers</t>
  </si>
  <si>
    <t>Min Nº of Labor Providers</t>
  </si>
  <si>
    <t>Min Nº of Purchase Centers</t>
  </si>
  <si>
    <t>Min Nº of Workers for Interview</t>
  </si>
  <si>
    <t>Group Member Permanent</t>
  </si>
  <si>
    <t>Group Member Temporary</t>
  </si>
  <si>
    <t>Non-administrative Workers at IMS level</t>
  </si>
  <si>
    <t>Min Nº of Administrative Workers at IMS level for interview</t>
  </si>
  <si>
    <t>Habitable areas to visit</t>
  </si>
  <si>
    <t># of workers whose files need to be checked</t>
  </si>
  <si>
    <t>Migrant (Auditor Discretion)</t>
  </si>
  <si>
    <t>Unionized (Auditor Discretion)</t>
  </si>
  <si>
    <t>The minimum number of interviews and farm unities to be visited are based on the provided information. The lead auditor may decide to extend them to gather more evidence or assess risks.</t>
  </si>
  <si>
    <t>Audit Agenda</t>
  </si>
  <si>
    <t>Date</t>
  </si>
  <si>
    <r>
      <t xml:space="preserve">Time
</t>
    </r>
    <r>
      <rPr>
        <b/>
        <sz val="8"/>
        <color rgb="FF175259"/>
        <rFont val="Century Gothic"/>
        <family val="2"/>
      </rPr>
      <t>(Start time - End Time)</t>
    </r>
  </si>
  <si>
    <r>
      <t xml:space="preserve">Responsible
</t>
    </r>
    <r>
      <rPr>
        <b/>
        <sz val="8"/>
        <color rgb="FF175259"/>
        <rFont val="Century Gothic"/>
        <family val="2"/>
      </rPr>
      <t>(in charge of execution)</t>
    </r>
  </si>
  <si>
    <r>
      <t xml:space="preserve">Activity
</t>
    </r>
    <r>
      <rPr>
        <b/>
        <sz val="8"/>
        <color rgb="FF175259"/>
        <rFont val="Century Gothic"/>
        <family val="2"/>
      </rPr>
      <t>(Describe the details of the auditing activities to be done separated by Chapter, type of verification and responsible)</t>
    </r>
  </si>
  <si>
    <t>Remarks</t>
  </si>
  <si>
    <t>Document List to Be Made Available by the CH to the Audit team:</t>
  </si>
  <si>
    <t>E.g. Management system, workers records, geodata, production records, factory records, traceability, purchase/sales procedures and purchase/sales records , IMS, approvals and sanctions.  The audit team should specify the documents as much as possible below, bearing in mind that the audit is not limited to the below listed documents.</t>
  </si>
  <si>
    <t>List of People/Professionals to Be Present during the Audit</t>
  </si>
  <si>
    <t>E.g. management representative, HR/payroll staff, management of processing facilities, Occupational Health and Safety Committee representative, if applicable, workers representatives including representative(s) of trade union(s), if applicable, assess-and-address committee representative, gender committee representative, grievance committee representative, representatives of any other committees.</t>
  </si>
  <si>
    <t>General observations and comments.</t>
  </si>
  <si>
    <t>E. Logistics</t>
  </si>
  <si>
    <t>Please indicate below which of the below the CH will pay for.</t>
  </si>
  <si>
    <t>Meals</t>
  </si>
  <si>
    <t>Accommodation</t>
  </si>
  <si>
    <t>Ground Transportation</t>
  </si>
  <si>
    <t>Flight Tickets</t>
  </si>
  <si>
    <t>F. Confirmation</t>
  </si>
  <si>
    <r>
      <t xml:space="preserve">Please carefully read the clauses below and sign  your acceptance of the audit plan before the audit happens. This document </t>
    </r>
    <r>
      <rPr>
        <b/>
        <i/>
        <sz val="10"/>
        <color rgb="FF175259"/>
        <rFont val="Century Gothic"/>
        <family val="2"/>
      </rPr>
      <t>does not</t>
    </r>
    <r>
      <rPr>
        <i/>
        <sz val="10"/>
        <color rgb="FF175259"/>
        <rFont val="Century Gothic"/>
        <family val="2"/>
      </rPr>
      <t xml:space="preserve"> replace the Certification Agreement/contract between CB and CH, and the section below is intended to highlight the key clauses of the Rainforest Alliance program for Planning/Preparation stage.
The document should be signed by the legal representative of the Certificate Holder. Digital signatures are accepted.</t>
    </r>
  </si>
  <si>
    <t xml:space="preserve">F1. THE CERTIFICATE HOLDER acknowledges that the CERTIFICATION BODY may subcontract auditors to carry out the service requested.
F2. THE CERTIFICATE HOLDER will provide all necessary information to auditors to evaluate the farm and all facilities and activities within the certificate scope. 
F3. THE CERTIFICATE HOLDER will keep a record of all claims presented to my organization in relation to product compliance with the relevant standards and will make these records available to the CERTIFICATION BODY. THE CERTIFICATE HOLDER shall take adequate actions in regard to such claims as well as to any deficiency of products or services which may affect compliance with certification requirements. THE CERTIFICATE HOLDER shall document actions taken.
F4. THE CERTIFICATE HOLDER will make certification claims only in relation to the certification scope.
F5. THE CERTIFICATE HOLDER shall not employ the certified product in a way that may affect the image of the CERTIFICATION BODY and will not include any declaration of certified product which may be considered as erroneous or unauthorized by the CERTIFICATION BODY.
F6. Upon suspension or cancellation of certification, THE CERTIFICATE HOLDER will discontinue use of all public affairs that contain any reference to certification, and return all certification documents that the CERTIFICATION BODY may request.
F7. THE CERTIFICATE HOLDER will use certification only to indicate that certified products are in conformity with specific standards.
F8. THE CERTIFICATE HOLDER will make an effort to guarantee that neither the certificate nor the report, nor any parts of these, are employed in a misleading manner.
F9. THE CERTIFICATE HOLDER will comply with the CERTIFICATION BODY’S requirements when mentioning product certification in media such as documents, brochures or publicity.
F10. The CERTIFICATION BODY attests that all its auditors, reviewers, support staff, managers and other related personnel are free of conflict of interest of any financial, commercial, relation or procedural nature and are committed to non-bribery policies established by the CB and the Rainforest Alliance.		</t>
  </si>
  <si>
    <t>Certification Body</t>
  </si>
  <si>
    <t>Name of the Representative</t>
  </si>
  <si>
    <t>Process Monitoring</t>
  </si>
  <si>
    <t>A. Audited Sample</t>
  </si>
  <si>
    <t>B. Timelines</t>
  </si>
  <si>
    <t>Please see below an overview of the executed audit sample versus the planned one. In case the executed sample is smaller than planned it will be colored in red and the CB should provide justification.</t>
  </si>
  <si>
    <t>Below you can see the deadline of all time-bound activities in the certification process triggered before the first audit data and after the last audit date. The Quality Review can use this to ensure timelines were complied with.</t>
  </si>
  <si>
    <t>Executed</t>
  </si>
  <si>
    <t>Planned</t>
  </si>
  <si>
    <t>Deadline</t>
  </si>
  <si>
    <t>Days</t>
  </si>
  <si>
    <t>Application Approval</t>
  </si>
  <si>
    <t>CB Contract Agreement</t>
  </si>
  <si>
    <t>App. Shared with Audit Team</t>
  </si>
  <si>
    <t>Audit Plan sent to CH</t>
  </si>
  <si>
    <t>First Audit Date</t>
  </si>
  <si>
    <t>Last Audit Date</t>
  </si>
  <si>
    <t>NC Resolution Window</t>
  </si>
  <si>
    <t>Final Audit Report is finalized</t>
  </si>
  <si>
    <t>NCs Found in Audit</t>
  </si>
  <si>
    <t>Certification Decision</t>
  </si>
  <si>
    <t>License Request</t>
  </si>
  <si>
    <t>Audit Summary</t>
  </si>
  <si>
    <t>A. Audit Information Confirmation</t>
  </si>
  <si>
    <t>Please indicate below the following information as related to the finalized audit and further procedures.
Aud/d is referring to days of an auditor, which is commonly how audit interventions are dimensioned.</t>
  </si>
  <si>
    <t>Standard Version</t>
  </si>
  <si>
    <t>Executed Audit Start Date</t>
  </si>
  <si>
    <t>Executed Audit End Date</t>
  </si>
  <si>
    <t>Termination Date</t>
  </si>
  <si>
    <t>Executed Audit Duration (in aud/d)</t>
  </si>
  <si>
    <t>Justification for certification decision or audit termination</t>
  </si>
  <si>
    <t>Was it an audit combined with other schemes?</t>
  </si>
  <si>
    <t>What method was used in this audit?</t>
  </si>
  <si>
    <t>Was there a follow up audit  due to NCs?</t>
  </si>
  <si>
    <t>What type of follow up audit, if any?</t>
  </si>
  <si>
    <t>How many NCs found?</t>
  </si>
  <si>
    <t>Executed Follow up Audit Duration (in aud/d)</t>
  </si>
  <si>
    <t>Follow Up Audit Start Date</t>
  </si>
  <si>
    <t>Follow Up Audit End Date</t>
  </si>
  <si>
    <t>Name of assigned Quality Reviewer</t>
  </si>
  <si>
    <t>Quality Review Completion Date</t>
  </si>
  <si>
    <t>Name of assigned Certifier</t>
  </si>
  <si>
    <t xml:space="preserve">Certification Decision </t>
  </si>
  <si>
    <t>Certification Decision date</t>
  </si>
  <si>
    <t xml:space="preserve">Executed Sample </t>
  </si>
  <si>
    <t>Planned Sample</t>
  </si>
  <si>
    <t>If executed sample is less than planned, provide explanation</t>
  </si>
  <si>
    <t>Workers Interviewed</t>
  </si>
  <si>
    <t>Processing Site</t>
  </si>
  <si>
    <t>Subcontractor</t>
  </si>
  <si>
    <t>Service provider</t>
  </si>
  <si>
    <t>Labor provider</t>
  </si>
  <si>
    <t>Other</t>
  </si>
  <si>
    <t>A. Sample Disclosure</t>
  </si>
  <si>
    <t>Please indicate below which were the farms, sites, and service providers that were part of the audit sample for this audit. Do not forget that sample increases need to be justified.</t>
  </si>
  <si>
    <t>Name</t>
  </si>
  <si>
    <t>Internal ID Number</t>
  </si>
  <si>
    <t>Type</t>
  </si>
  <si>
    <t>Sampling Type</t>
  </si>
  <si>
    <t>If increase, 
indicate justification</t>
  </si>
  <si>
    <t>Small Farm</t>
  </si>
  <si>
    <t>Note for translator: This tab should be translated, otherwise the dropdown menus will not work</t>
  </si>
  <si>
    <t>Country List</t>
  </si>
  <si>
    <t>Types of Requirements</t>
  </si>
  <si>
    <t>Y/N List</t>
  </si>
  <si>
    <t>Lawsuit</t>
  </si>
  <si>
    <t>Auditor list</t>
  </si>
  <si>
    <t>Interview Type</t>
  </si>
  <si>
    <t>Cert. Options</t>
  </si>
  <si>
    <t>Description</t>
  </si>
  <si>
    <t>Messages</t>
  </si>
  <si>
    <t>GPF</t>
  </si>
  <si>
    <t>Afghanistan</t>
  </si>
  <si>
    <t>Core Requirements</t>
  </si>
  <si>
    <t>Yes</t>
  </si>
  <si>
    <t>C</t>
  </si>
  <si>
    <t>Individual</t>
  </si>
  <si>
    <t>Group of Farms</t>
  </si>
  <si>
    <t>A group of organized farms (group members) that implements a common management system, organized as an association or cooperative or  managed by a farm or other supply chain actor such as an exporter or another entity.</t>
  </si>
  <si>
    <t>x</t>
  </si>
  <si>
    <t>Please review the start and end dates of the audit. Based on the inserted dates and number of the auditors, the interval may not be enough.</t>
  </si>
  <si>
    <t>Group farms are in very close proximity and it is easy to visit more than 6 farms per auditor within 8 hours, including time for traveling between 6 farms in any 2 selected sub-groups/villages</t>
  </si>
  <si>
    <t>Albania</t>
  </si>
  <si>
    <t>Mandatory Improvements</t>
  </si>
  <si>
    <t>NC</t>
  </si>
  <si>
    <t>Group</t>
  </si>
  <si>
    <t>Single Farm</t>
  </si>
  <si>
    <t>A single farm that owns or manages one farm with an independent organizational structure, whereby central management and all activities take place at a single physical location.</t>
  </si>
  <si>
    <t>Group farms are in reachable distances and it is reasonable to visit up to 5 farms within 8 hours, including time for traveling between 5 farms in any 2 selected sub-groups/villages</t>
  </si>
  <si>
    <t>Algeria</t>
  </si>
  <si>
    <t>Self-selected Improvements</t>
  </si>
  <si>
    <t>NA</t>
  </si>
  <si>
    <t>Multi Farm</t>
  </si>
  <si>
    <t>Two or more farms owned or rented by one entity whose operations and farming practices are managed centrally, regardless of certification.</t>
  </si>
  <si>
    <t>Worker Concat</t>
  </si>
  <si>
    <t>Group farms are distant from each other and it is reasonable to visit up to 4 farms within 8 hours, including time for traveling between 4 farms in any 2 selected sub-groups/villages</t>
  </si>
  <si>
    <t>Andorra</t>
  </si>
  <si>
    <t>Mandatory Smart Meters</t>
  </si>
  <si>
    <t>Scopes</t>
  </si>
  <si>
    <t>Deforestation/ Encroachment risk parameters</t>
  </si>
  <si>
    <t>Single Site</t>
  </si>
  <si>
    <t>An individual organization that does not have farming in the scope of its Rainforest Alliance certification, whereby central management and all activities take place at a single physical location</t>
  </si>
  <si>
    <t>being</t>
  </si>
  <si>
    <t>Group farms are quite distant from each other and it is reasonable to visit up to 3 farms within 8 hours, including time for traveling between 3 farms in any 2 selected sub-groups/villages</t>
  </si>
  <si>
    <t>Angola</t>
  </si>
  <si>
    <t>Self-Selected Smart Meters</t>
  </si>
  <si>
    <t>Checklist</t>
  </si>
  <si>
    <t>Multi Site</t>
  </si>
  <si>
    <t xml:space="preserve">An organization that does not have farming in the scope of its Rainforest Alliance certification and has an identified central location under which two or more sites are operating. </t>
  </si>
  <si>
    <t>and</t>
  </si>
  <si>
    <t>Antigua and Barbuda</t>
  </si>
  <si>
    <t>SupplyChain</t>
  </si>
  <si>
    <t>Comply</t>
  </si>
  <si>
    <t>Any Orange but no Red - Medium</t>
  </si>
  <si>
    <t>worker(s)</t>
  </si>
  <si>
    <t>Risk category</t>
  </si>
  <si>
    <t>Argentina</t>
  </si>
  <si>
    <t>Types of Audits</t>
  </si>
  <si>
    <t>Non-conformity</t>
  </si>
  <si>
    <t>Any Red - High</t>
  </si>
  <si>
    <t>workers</t>
  </si>
  <si>
    <t>1. Very low risk</t>
  </si>
  <si>
    <t>Armenia</t>
  </si>
  <si>
    <t>Transition</t>
  </si>
  <si>
    <t>Sent List</t>
  </si>
  <si>
    <t>Not Applicable</t>
  </si>
  <si>
    <t>Risk Levels</t>
  </si>
  <si>
    <t>Types of Auditors</t>
  </si>
  <si>
    <t>in</t>
  </si>
  <si>
    <t>2. Low risk</t>
  </si>
  <si>
    <t>Australia</t>
  </si>
  <si>
    <t>Certification</t>
  </si>
  <si>
    <t>Sent</t>
  </si>
  <si>
    <t>High</t>
  </si>
  <si>
    <t>Responsible for leading and organizing the audit team; ensures the complete and proper execution of the audit; adjusts the audit plan upon communication to the client; prepares the audit report.</t>
  </si>
  <si>
    <t>3. Medium risk</t>
  </si>
  <si>
    <t>Austria</t>
  </si>
  <si>
    <t>Surveillance</t>
  </si>
  <si>
    <t>Not sent</t>
  </si>
  <si>
    <t>Sample Types</t>
  </si>
  <si>
    <t>Lead Auditor for Social Topics</t>
  </si>
  <si>
    <t>Responsible for leading and organizing the social requirements investigation during audits and to apply the extra audit requirements for medium/high risk contexts as per RA social Risk Maps.</t>
  </si>
  <si>
    <t>4. High risk</t>
  </si>
  <si>
    <t>Azerbaijan</t>
  </si>
  <si>
    <t xml:space="preserve">Follow up </t>
  </si>
  <si>
    <t>Large Farm</t>
  </si>
  <si>
    <t>Low</t>
  </si>
  <si>
    <t>Supports the lead auditor with specific tasks to ensure the complete and proper execution of the audit. Prepares specific input for the audit report.</t>
  </si>
  <si>
    <t>5. Highest risk</t>
  </si>
  <si>
    <t>The Bahamas</t>
  </si>
  <si>
    <t>Surprise</t>
  </si>
  <si>
    <t>Trainee Auditor</t>
  </si>
  <si>
    <t>Performs tasks on verification under the supervision of an auditor or the lead auditor at all times.</t>
  </si>
  <si>
    <t>Bahrain</t>
  </si>
  <si>
    <t>Investigation</t>
  </si>
  <si>
    <t>Open</t>
  </si>
  <si>
    <t>Site</t>
  </si>
  <si>
    <t>Technical Expert</t>
  </si>
  <si>
    <t>Supports in employing specific audit methods for gathering evidence in a given topic identified as high/medium risk for the audit context.</t>
  </si>
  <si>
    <t>Risk Message</t>
  </si>
  <si>
    <t>Bangladesh</t>
  </si>
  <si>
    <t>Extension</t>
  </si>
  <si>
    <t>Closed</t>
  </si>
  <si>
    <t>Interpreter</t>
  </si>
  <si>
    <t>Supports the audit team by literally translating statements of interviews and shall not influence on (non)conformity assessment.</t>
  </si>
  <si>
    <t>At this risk level, the  Annex AR4.1 of the Certification and Audit Rules becomes applicable. Please make sure to include the additional requirements in your Audit Plan</t>
  </si>
  <si>
    <t>Barbados</t>
  </si>
  <si>
    <t>Shadow</t>
  </si>
  <si>
    <t>Secrecy</t>
  </si>
  <si>
    <t>Service Provider</t>
  </si>
  <si>
    <t>Standard</t>
  </si>
  <si>
    <t>Observer</t>
  </si>
  <si>
    <t>Observes the audit process with no influence for learning or institutional reasons but also for monitoring and assessment of auditors.</t>
  </si>
  <si>
    <t>Belarus</t>
  </si>
  <si>
    <t>Review</t>
  </si>
  <si>
    <t>Labor Provider</t>
  </si>
  <si>
    <t>v.1.1</t>
  </si>
  <si>
    <t>Guidance on Worker Types</t>
  </si>
  <si>
    <t>Unionized and Migrant workers are not exclusive categories, meaning that temporary and permanent workers can be migrant and unionized as well. The indication of these field is limited to the fact that the lead auditor needs to make sure that part of the sampled workers in the temporary/permanent categories also cover the number of unionized/migrant workers indicated here.</t>
  </si>
  <si>
    <t>Belgium</t>
  </si>
  <si>
    <t>Gender</t>
  </si>
  <si>
    <t>v.1.2</t>
  </si>
  <si>
    <t>Belize</t>
  </si>
  <si>
    <t>Version Concat</t>
  </si>
  <si>
    <t>(M)</t>
  </si>
  <si>
    <t>v.1.3</t>
  </si>
  <si>
    <t>Benin</t>
  </si>
  <si>
    <t>(F)</t>
  </si>
  <si>
    <t>Sample Size</t>
  </si>
  <si>
    <t/>
  </si>
  <si>
    <t>Bhutan</t>
  </si>
  <si>
    <t>Originally Planned</t>
  </si>
  <si>
    <t>Audit Cicles</t>
  </si>
  <si>
    <t>Bolivia</t>
  </si>
  <si>
    <t>Site Types</t>
  </si>
  <si>
    <t>Increased</t>
  </si>
  <si>
    <t>1st Transition</t>
  </si>
  <si>
    <t>Bosnia and Herzegovina</t>
  </si>
  <si>
    <t>2nd Transition</t>
  </si>
  <si>
    <t>Botswana</t>
  </si>
  <si>
    <t>Validation Combined Audit</t>
  </si>
  <si>
    <t>Brazil</t>
  </si>
  <si>
    <t>Identity Preserved</t>
  </si>
  <si>
    <t>Brunei</t>
  </si>
  <si>
    <t>MixedIP</t>
  </si>
  <si>
    <t>Bulgaria</t>
  </si>
  <si>
    <t>Wrong</t>
  </si>
  <si>
    <t>Approved</t>
  </si>
  <si>
    <t>Segregation</t>
  </si>
  <si>
    <t>Burkina Faso</t>
  </si>
  <si>
    <t>Correct</t>
  </si>
  <si>
    <t>Rejected</t>
  </si>
  <si>
    <t>Mass Balance</t>
  </si>
  <si>
    <t>Burundi</t>
  </si>
  <si>
    <t>Cambodia</t>
  </si>
  <si>
    <t>Cert. Decision</t>
  </si>
  <si>
    <t>Cameroon</t>
  </si>
  <si>
    <t>Follow up audit validation</t>
  </si>
  <si>
    <t>Canada</t>
  </si>
  <si>
    <t>On site</t>
  </si>
  <si>
    <t>Non-certification</t>
  </si>
  <si>
    <t>Intermediary</t>
  </si>
  <si>
    <t>Cape Verde</t>
  </si>
  <si>
    <t>Partially remote</t>
  </si>
  <si>
    <t>Suspension</t>
  </si>
  <si>
    <t>Central African Republic</t>
  </si>
  <si>
    <t>Remote</t>
  </si>
  <si>
    <t>Cancelation</t>
  </si>
  <si>
    <t>Chad</t>
  </si>
  <si>
    <t>Chile</t>
  </si>
  <si>
    <t>China</t>
  </si>
  <si>
    <t>CH Risk analysis</t>
  </si>
  <si>
    <t>Colombia</t>
  </si>
  <si>
    <t>New Applicant</t>
  </si>
  <si>
    <t>Comoros</t>
  </si>
  <si>
    <t>Termination Validation</t>
  </si>
  <si>
    <t>Congo, Republic of the</t>
  </si>
  <si>
    <t>Yes - Applicant non-certified or suspended in the last 2 years</t>
  </si>
  <si>
    <t>Congo, Democratic Republic of the</t>
  </si>
  <si>
    <t>Costa Rica</t>
  </si>
  <si>
    <t>Missing data. See comment column D</t>
  </si>
  <si>
    <t>Cote d'Ivoire</t>
  </si>
  <si>
    <t>Croatia</t>
  </si>
  <si>
    <t>Cuba</t>
  </si>
  <si>
    <t>Cyprus</t>
  </si>
  <si>
    <t>Czech Republic</t>
  </si>
  <si>
    <t>Denmark</t>
  </si>
  <si>
    <t>Djibouti</t>
  </si>
  <si>
    <t>Dominica</t>
  </si>
  <si>
    <t>Dominican Republic</t>
  </si>
  <si>
    <t>East Timor (Timor-Leste)</t>
  </si>
  <si>
    <t>Ecuador</t>
  </si>
  <si>
    <t>Egypt</t>
  </si>
  <si>
    <t>El Salvador</t>
  </si>
  <si>
    <t>Equatorial Guinea</t>
  </si>
  <si>
    <t>Eritrea</t>
  </si>
  <si>
    <t>Estonia</t>
  </si>
  <si>
    <t>Ethiopia</t>
  </si>
  <si>
    <t>Fiji</t>
  </si>
  <si>
    <t>Finland</t>
  </si>
  <si>
    <t>France</t>
  </si>
  <si>
    <t>Gabon</t>
  </si>
  <si>
    <t>The Gambia</t>
  </si>
  <si>
    <t>Georgia</t>
  </si>
  <si>
    <t>Germany</t>
  </si>
  <si>
    <t>Ghana</t>
  </si>
  <si>
    <t>Greece</t>
  </si>
  <si>
    <t>Grenada</t>
  </si>
  <si>
    <t>Guatemala</t>
  </si>
  <si>
    <t>Guinea</t>
  </si>
  <si>
    <t>Guinea-Bissau</t>
  </si>
  <si>
    <t>Guyana</t>
  </si>
  <si>
    <t>Haiti</t>
  </si>
  <si>
    <t>Honduras</t>
  </si>
  <si>
    <t>Hungary</t>
  </si>
  <si>
    <t>Iceland</t>
  </si>
  <si>
    <t>India</t>
  </si>
  <si>
    <t>Indonesia</t>
  </si>
  <si>
    <t>Iran</t>
  </si>
  <si>
    <t>Iraq</t>
  </si>
  <si>
    <t>Ireland</t>
  </si>
  <si>
    <t>Israel</t>
  </si>
  <si>
    <t>Italy</t>
  </si>
  <si>
    <t>Jamaica</t>
  </si>
  <si>
    <t>Japan</t>
  </si>
  <si>
    <t>Jordan</t>
  </si>
  <si>
    <t>Kazakhstan</t>
  </si>
  <si>
    <t>Kenya</t>
  </si>
  <si>
    <t>Kiribati</t>
  </si>
  <si>
    <t>Korea, North</t>
  </si>
  <si>
    <t>Korea, South</t>
  </si>
  <si>
    <t>Kosovo</t>
  </si>
  <si>
    <t>Kuwait</t>
  </si>
  <si>
    <t>Kyrgyzstan</t>
  </si>
  <si>
    <t>Laos</t>
  </si>
  <si>
    <t>Latvia</t>
  </si>
  <si>
    <t>Lebanon</t>
  </si>
  <si>
    <t>Lesotho</t>
  </si>
  <si>
    <t>Liberia</t>
  </si>
  <si>
    <t>Libya</t>
  </si>
  <si>
    <t>Liechtenstein</t>
  </si>
  <si>
    <t>Lithuania</t>
  </si>
  <si>
    <t>Luxembourg</t>
  </si>
  <si>
    <t>Macedonia</t>
  </si>
  <si>
    <t>Madagascar</t>
  </si>
  <si>
    <t>Malawi</t>
  </si>
  <si>
    <t>Malaysia</t>
  </si>
  <si>
    <t>Maldives</t>
  </si>
  <si>
    <t>Mali</t>
  </si>
  <si>
    <t>Malta</t>
  </si>
  <si>
    <t>Marshall Islands</t>
  </si>
  <si>
    <t>Mauritania</t>
  </si>
  <si>
    <t>Mauritius</t>
  </si>
  <si>
    <t>Mexico</t>
  </si>
  <si>
    <t>Micronesia, Federated States of</t>
  </si>
  <si>
    <t>Moldova</t>
  </si>
  <si>
    <t>Monaco</t>
  </si>
  <si>
    <t>Mongolia</t>
  </si>
  <si>
    <t>Montenegro</t>
  </si>
  <si>
    <t>Morocco</t>
  </si>
  <si>
    <t>Mozambique</t>
  </si>
  <si>
    <t>Myanmar (Burma)</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</si>
  <si>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</si>
  <si>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</si>
  <si>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</si>
  <si>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</si>
  <si>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</si>
  <si>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</si>
  <si>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</si>
  <si>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</si>
  <si>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</si>
  <si>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</si>
  <si>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</si>
  <si>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</si>
  <si>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</si>
  <si>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</si>
  <si>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</si>
  <si>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</si>
  <si>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</si>
  <si>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</si>
  <si>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</si>
  <si>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</si>
  <si>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Romania</t>
  </si>
  <si>
    <t>Russia</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</si>
  <si>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</si>
  <si>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</si>
  <si>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</si>
  <si>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</si>
  <si>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</si>
  <si>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</si>
  <si>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</si>
  <si>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</si>
  <si>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</si>
  <si>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</si>
  <si>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</si>
  <si>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</si>
  <si>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</si>
  <si>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</si>
  <si>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</si>
  <si>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</si>
  <si>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</si>
  <si>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</si>
  <si>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</si>
  <si>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</si>
  <si>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</si>
  <si>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Sudan</t>
  </si>
  <si>
    <t>Suriname</t>
  </si>
  <si>
    <t>Swaziland</t>
  </si>
  <si>
    <t>Sweden</t>
  </si>
  <si>
    <t>Switzerland</t>
  </si>
  <si>
    <t>Syria</t>
  </si>
  <si>
    <t>Taiwan</t>
  </si>
  <si>
    <t>Tajikistan</t>
  </si>
  <si>
    <t>Tanzania</t>
  </si>
  <si>
    <t>Thailand</t>
  </si>
  <si>
    <t>Togo</t>
  </si>
  <si>
    <t>Tonga</t>
  </si>
  <si>
    <t>Trinidad and Tobago</t>
  </si>
  <si>
    <t>Tunisia</t>
  </si>
  <si>
    <t>Turkey</t>
  </si>
  <si>
    <t>Turkmenistan</t>
  </si>
  <si>
    <t>Tuvalu</t>
  </si>
  <si>
    <t>Uganda</t>
  </si>
  <si>
    <t>Ukraine</t>
  </si>
  <si>
    <t>United Arab Emirates</t>
  </si>
  <si>
    <t>United Kingdom</t>
  </si>
  <si>
    <t>United States of America</t>
  </si>
  <si>
    <t>Uruguay</t>
  </si>
  <si>
    <t>Uzbekistan</t>
  </si>
  <si>
    <t>Vanuatu</t>
  </si>
  <si>
    <t>Vatican City (Holy See)</t>
  </si>
  <si>
    <t>Venezuela</t>
  </si>
  <si>
    <t>Vietnam</t>
  </si>
  <si>
    <t>Yemen</t>
  </si>
  <si>
    <t>Zambia</t>
  </si>
  <si>
    <t>Zimbabwe</t>
  </si>
  <si>
    <t>Certification scope</t>
  </si>
  <si>
    <t>Crop name final</t>
  </si>
  <si>
    <t>Category List</t>
  </si>
  <si>
    <t>Important instructions!</t>
  </si>
  <si>
    <t>RA</t>
  </si>
  <si>
    <t>After translations/updates ensure the following:</t>
  </si>
  <si>
    <t>Coffee</t>
  </si>
  <si>
    <t>Coffee Arabica</t>
  </si>
  <si>
    <t>1) Sort the crop list per category (B2) from A to Z</t>
  </si>
  <si>
    <t>Coffee Robusta</t>
  </si>
  <si>
    <t>Flower</t>
  </si>
  <si>
    <t>2) Open the Name Manager. You will see the same entries as the category list (E2) as names.</t>
  </si>
  <si>
    <t>Ferns</t>
  </si>
  <si>
    <t>Fruit</t>
  </si>
  <si>
    <t>3) Open each name and align it with the translated/updated list. This means that you need to reselect all crop names (column C) and link it to the corresponding category.</t>
  </si>
  <si>
    <t>Leather leaf fern</t>
  </si>
  <si>
    <t>Herbs</t>
  </si>
  <si>
    <t>No other changes are needed!</t>
  </si>
  <si>
    <t>Other ornamental plants</t>
  </si>
  <si>
    <t>Nuts</t>
  </si>
  <si>
    <t>Palm leaves</t>
  </si>
  <si>
    <t>Tea</t>
  </si>
  <si>
    <t>Psyllium</t>
  </si>
  <si>
    <t>Vegetable</t>
  </si>
  <si>
    <t>Rose</t>
  </si>
  <si>
    <t>Sunflower</t>
  </si>
  <si>
    <t>Various Foliage</t>
  </si>
  <si>
    <t>Açaí</t>
  </si>
  <si>
    <t>UEBT/RA</t>
  </si>
  <si>
    <t>Apple blossoms</t>
  </si>
  <si>
    <t>Apple fruit</t>
  </si>
  <si>
    <t>Apple leaves</t>
  </si>
  <si>
    <t>Apricot blossoms</t>
  </si>
  <si>
    <t>Apricot fruit</t>
  </si>
  <si>
    <t>Apricot leaves</t>
  </si>
  <si>
    <t>Avocado</t>
  </si>
  <si>
    <t>Banana</t>
  </si>
  <si>
    <t>Baobab</t>
  </si>
  <si>
    <t>Barberry</t>
  </si>
  <si>
    <t>Bilberry</t>
  </si>
  <si>
    <t>Black Currant fruit</t>
  </si>
  <si>
    <t>Blackberry fruit</t>
  </si>
  <si>
    <t>Blackberry leaves</t>
  </si>
  <si>
    <t>Blueberry fruit</t>
  </si>
  <si>
    <t>Blueberry leaves</t>
  </si>
  <si>
    <t>Boysenberry fruit</t>
  </si>
  <si>
    <t>Cherry blossoms</t>
  </si>
  <si>
    <t>Cherry fruit</t>
  </si>
  <si>
    <t>Cherry leaves</t>
  </si>
  <si>
    <t>Citron</t>
  </si>
  <si>
    <t>Citrus blossoms</t>
  </si>
  <si>
    <t>Citrus fruit</t>
  </si>
  <si>
    <t>Citrus leaves</t>
  </si>
  <si>
    <t>Clementine</t>
  </si>
  <si>
    <t>Coconut</t>
  </si>
  <si>
    <t xml:space="preserve">Copoazú </t>
  </si>
  <si>
    <t>Crab apple blossoms</t>
  </si>
  <si>
    <t>Crab apple fruit</t>
  </si>
  <si>
    <t>Crab apple leaves</t>
  </si>
  <si>
    <t>Cranberry fruit</t>
  </si>
  <si>
    <t>Cranberry leaves</t>
  </si>
  <si>
    <t xml:space="preserve">Cupuaçu </t>
  </si>
  <si>
    <t>Curaba</t>
  </si>
  <si>
    <t>Date blossoms</t>
  </si>
  <si>
    <t>Date fruit</t>
  </si>
  <si>
    <t>Date leaves</t>
  </si>
  <si>
    <t>Dragonfruit leaves</t>
  </si>
  <si>
    <t>Fig</t>
  </si>
  <si>
    <t>Gooseberry fruit</t>
  </si>
  <si>
    <t>Gooseberry leaves</t>
  </si>
  <si>
    <t>Grandilla</t>
  </si>
  <si>
    <t>Grapefruit blossoms</t>
  </si>
  <si>
    <t>Grapefruit fruit</t>
  </si>
  <si>
    <t>Grapefruit leaves</t>
  </si>
  <si>
    <t>Grapes</t>
  </si>
  <si>
    <t>Guava fruit</t>
  </si>
  <si>
    <t>Guava leaves</t>
  </si>
  <si>
    <t>Indian Gooseberry</t>
  </si>
  <si>
    <t>Jackfruit</t>
  </si>
  <si>
    <t>Jocote / Mombin</t>
  </si>
  <si>
    <t>Kiwi</t>
  </si>
  <si>
    <t>Lemon blossoms</t>
  </si>
  <si>
    <t>Lemon fruit</t>
  </si>
  <si>
    <t>Lemon leaves</t>
  </si>
  <si>
    <t>Lime blossoms</t>
  </si>
  <si>
    <t>Lime fruit</t>
  </si>
  <si>
    <t>Lime leaves</t>
  </si>
  <si>
    <t>Loquat</t>
  </si>
  <si>
    <t>Lychee blossoms</t>
  </si>
  <si>
    <t>Lychee fruit</t>
  </si>
  <si>
    <t>Lychee leaves</t>
  </si>
  <si>
    <t>Mandarin blossoms</t>
  </si>
  <si>
    <t>Mandarin fruit</t>
  </si>
  <si>
    <t>Mandarin leaves</t>
  </si>
  <si>
    <t>Mango fruit</t>
  </si>
  <si>
    <t>Mango leaves</t>
  </si>
  <si>
    <t>Mangosteen</t>
  </si>
  <si>
    <t>Melon blossoms</t>
  </si>
  <si>
    <t>Melon fruit</t>
  </si>
  <si>
    <t>Melon leaves</t>
  </si>
  <si>
    <t>Mulberry</t>
  </si>
  <si>
    <t>Nectarine</t>
  </si>
  <si>
    <t>Orange blossoms</t>
  </si>
  <si>
    <t>Orange fruit</t>
  </si>
  <si>
    <t>Orange leaves</t>
  </si>
  <si>
    <t>Other banana</t>
  </si>
  <si>
    <t>Other fresh fruit</t>
  </si>
  <si>
    <t>Papaya</t>
  </si>
  <si>
    <t>Passion fruit blossoms</t>
  </si>
  <si>
    <t>Passion fruit leaves</t>
  </si>
  <si>
    <t>Passionfruit / Gulupa</t>
  </si>
  <si>
    <t>Pawpaw</t>
  </si>
  <si>
    <t>Peach / Durazno</t>
  </si>
  <si>
    <t>Peach blossoms</t>
  </si>
  <si>
    <t>Peach leaves</t>
  </si>
  <si>
    <t>Pear blossoms</t>
  </si>
  <si>
    <t>Pear fruit</t>
  </si>
  <si>
    <t>Pear leaves</t>
  </si>
  <si>
    <t>Physalis / Cape gooseberry</t>
  </si>
  <si>
    <t>Pineapple</t>
  </si>
  <si>
    <t>Pineapple leaves</t>
  </si>
  <si>
    <t>Pitajaya / Dragon Fruit</t>
  </si>
  <si>
    <t>Plantain</t>
  </si>
  <si>
    <t>Plum blossoms</t>
  </si>
  <si>
    <t>Plum fruit</t>
  </si>
  <si>
    <t>Plum leaves</t>
  </si>
  <si>
    <t>Pomegranate fruit</t>
  </si>
  <si>
    <t>Pomegranate leaves</t>
  </si>
  <si>
    <t>Rambutan</t>
  </si>
  <si>
    <t>Raspberry fruit</t>
  </si>
  <si>
    <t>Raspberry leaves</t>
  </si>
  <si>
    <t>Red Currant fruit</t>
  </si>
  <si>
    <t>Sapota/Chikoo</t>
  </si>
  <si>
    <t>Soursop</t>
  </si>
  <si>
    <t>Strawberry blossoms</t>
  </si>
  <si>
    <t>Strawberry fruit</t>
  </si>
  <si>
    <t>Strawberry leaves</t>
  </si>
  <si>
    <t>Sweet Blackberry fruit</t>
  </si>
  <si>
    <t>Sweet Blackberry leaves</t>
  </si>
  <si>
    <t>Sweet Grandilla</t>
  </si>
  <si>
    <t>Tamarillo</t>
  </si>
  <si>
    <t>Tangerine</t>
  </si>
  <si>
    <t>Tangerine blossoms</t>
  </si>
  <si>
    <t>Tangerine leaves</t>
  </si>
  <si>
    <t>Watermelon</t>
  </si>
  <si>
    <t>Wild Pear blossoms</t>
  </si>
  <si>
    <t>Wild pear fruit</t>
  </si>
  <si>
    <t>Wild Pear leaves</t>
  </si>
  <si>
    <t>Acerola fruit</t>
  </si>
  <si>
    <t>Acerola leaves</t>
  </si>
  <si>
    <t>Ajwain</t>
  </si>
  <si>
    <t>Allspice</t>
  </si>
  <si>
    <t>Aloe vera</t>
  </si>
  <si>
    <t>Angelica</t>
  </si>
  <si>
    <t>Anise</t>
  </si>
  <si>
    <t>Aronia</t>
  </si>
  <si>
    <t>Asafoetida</t>
  </si>
  <si>
    <t>Ash</t>
  </si>
  <si>
    <t>Ashwagandha</t>
  </si>
  <si>
    <t>Balm hawthorn</t>
  </si>
  <si>
    <t>Basil</t>
  </si>
  <si>
    <t>Bay Leaf plant</t>
  </si>
  <si>
    <t>Bergamot</t>
  </si>
  <si>
    <t>Bibernell</t>
  </si>
  <si>
    <t>Black Currant leaves</t>
  </si>
  <si>
    <t>UEBT/RA or RA</t>
  </si>
  <si>
    <t>Black Pepper</t>
  </si>
  <si>
    <t>Blackberry</t>
  </si>
  <si>
    <t>Blessed thistle</t>
  </si>
  <si>
    <t>Bluet</t>
  </si>
  <si>
    <t>Boldo</t>
  </si>
  <si>
    <t>Borage</t>
  </si>
  <si>
    <t>Boysenberry leaves</t>
  </si>
  <si>
    <t>Burnet</t>
  </si>
  <si>
    <t>Calendula</t>
  </si>
  <si>
    <t>Caraway</t>
  </si>
  <si>
    <t>Cardamom</t>
  </si>
  <si>
    <t>Carnation</t>
  </si>
  <si>
    <t>Carob</t>
  </si>
  <si>
    <t>Cassia</t>
  </si>
  <si>
    <t>Catnip</t>
  </si>
  <si>
    <t>Cayenne pepper</t>
  </si>
  <si>
    <t>Centella</t>
  </si>
  <si>
    <t>Chamomile</t>
  </si>
  <si>
    <t>Cheese poplar</t>
  </si>
  <si>
    <t>Chervil</t>
  </si>
  <si>
    <t>Chicory</t>
  </si>
  <si>
    <t>Chilli Pepper</t>
  </si>
  <si>
    <t>Chilli/Chili/Chile</t>
  </si>
  <si>
    <t>Chive</t>
  </si>
  <si>
    <t>Cicely</t>
  </si>
  <si>
    <t>Cilantro</t>
  </si>
  <si>
    <t>Cinnamon</t>
  </si>
  <si>
    <t>Citronella</t>
  </si>
  <si>
    <t>Clove</t>
  </si>
  <si>
    <t>Cola nut plant</t>
  </si>
  <si>
    <t>Common mullein</t>
  </si>
  <si>
    <t>Coneflower</t>
  </si>
  <si>
    <t>Coriander</t>
  </si>
  <si>
    <t>Cornflower</t>
  </si>
  <si>
    <t>Costmary</t>
  </si>
  <si>
    <t>Cowslip</t>
  </si>
  <si>
    <t>Crisped mint</t>
  </si>
  <si>
    <t>Cumin</t>
  </si>
  <si>
    <t>Curcuma</t>
  </si>
  <si>
    <t>Curly mint</t>
  </si>
  <si>
    <t>Curry leaf</t>
  </si>
  <si>
    <t>Daisy</t>
  </si>
  <si>
    <t>Dandellion</t>
  </si>
  <si>
    <t>Dane weed</t>
  </si>
  <si>
    <t>Dill</t>
  </si>
  <si>
    <t>Echinacea</t>
  </si>
  <si>
    <t>Elderberry</t>
  </si>
  <si>
    <t>Elderflower</t>
  </si>
  <si>
    <t>Erica</t>
  </si>
  <si>
    <t>Eucalyptus</t>
  </si>
  <si>
    <t>Fennel</t>
  </si>
  <si>
    <t>Fenugreek</t>
  </si>
  <si>
    <t>Feverfew</t>
  </si>
  <si>
    <t>Filé powder / Sassafras</t>
  </si>
  <si>
    <t>Galangal</t>
  </si>
  <si>
    <t>Ginger</t>
  </si>
  <si>
    <t>Ginkgo</t>
  </si>
  <si>
    <t>Ginseng</t>
  </si>
  <si>
    <t>Golden rhubarb</t>
  </si>
  <si>
    <t>Grains of paradise</t>
  </si>
  <si>
    <t>Guarana</t>
  </si>
  <si>
    <t>Hawthorn</t>
  </si>
  <si>
    <t>Heather</t>
  </si>
  <si>
    <t>Helichrysum</t>
  </si>
  <si>
    <t>Hemp</t>
  </si>
  <si>
    <t>Hibiscus</t>
  </si>
  <si>
    <t>Honeybush</t>
  </si>
  <si>
    <t>Hops</t>
  </si>
  <si>
    <t>Horehound</t>
  </si>
  <si>
    <t>Horseradish</t>
  </si>
  <si>
    <t>Hyssop</t>
  </si>
  <si>
    <t>Jasmine</t>
  </si>
  <si>
    <t>Juniper</t>
  </si>
  <si>
    <t>Lady's Mantle</t>
  </si>
  <si>
    <t>Lapacho</t>
  </si>
  <si>
    <t>Laurel</t>
  </si>
  <si>
    <t>Lavender</t>
  </si>
  <si>
    <t>Lemon balm</t>
  </si>
  <si>
    <t>Lemon myrtle</t>
  </si>
  <si>
    <t>Lemon verbena</t>
  </si>
  <si>
    <t>Lemongrass</t>
  </si>
  <si>
    <t>Licorice / liquorice</t>
  </si>
  <si>
    <t>Linden</t>
  </si>
  <si>
    <t>Lotus</t>
  </si>
  <si>
    <t>Lovage</t>
  </si>
  <si>
    <t>Mace</t>
  </si>
  <si>
    <t>Mallow</t>
  </si>
  <si>
    <t>Marigold</t>
  </si>
  <si>
    <t>Marjoram</t>
  </si>
  <si>
    <t>Marsh mallow</t>
  </si>
  <si>
    <t>Meadowsweet</t>
  </si>
  <si>
    <t>Melisse</t>
  </si>
  <si>
    <t>Mint</t>
  </si>
  <si>
    <t>Moringa</t>
  </si>
  <si>
    <t>Mustard</t>
  </si>
  <si>
    <t>Nasturtium</t>
  </si>
  <si>
    <t>Neem fruit</t>
  </si>
  <si>
    <t>Neem leaves</t>
  </si>
  <si>
    <t>Nettle</t>
  </si>
  <si>
    <t>Nigella</t>
  </si>
  <si>
    <t>Nutmeg</t>
  </si>
  <si>
    <t>Oat</t>
  </si>
  <si>
    <t>Oregano</t>
  </si>
  <si>
    <t>Other herbs and spices</t>
  </si>
  <si>
    <t>Otrthosiphon</t>
  </si>
  <si>
    <t>Paprika</t>
  </si>
  <si>
    <t>Parsley</t>
  </si>
  <si>
    <t>Patchouli</t>
  </si>
  <si>
    <t>Peony</t>
  </si>
  <si>
    <t>Peppermint</t>
  </si>
  <si>
    <t>Pimento</t>
  </si>
  <si>
    <t>Poppy</t>
  </si>
  <si>
    <t>Primrose</t>
  </si>
  <si>
    <t>Red Currant leaves</t>
  </si>
  <si>
    <t>Rhubarb</t>
  </si>
  <si>
    <t>Ribwort</t>
  </si>
  <si>
    <t>Rooibos</t>
  </si>
  <si>
    <t>Rose Hip</t>
  </si>
  <si>
    <t>Rosemary</t>
  </si>
  <si>
    <t>Rue</t>
  </si>
  <si>
    <t>Safflower</t>
  </si>
  <si>
    <t>Saffron</t>
  </si>
  <si>
    <t>Sage</t>
  </si>
  <si>
    <t>Salvia</t>
  </si>
  <si>
    <t>Sarsaparilla</t>
  </si>
  <si>
    <t>Sassafras</t>
  </si>
  <si>
    <t>Savory</t>
  </si>
  <si>
    <t>Silver lime / silver linden</t>
  </si>
  <si>
    <t>Sorrel</t>
  </si>
  <si>
    <t>Spearmint</t>
  </si>
  <si>
    <t>Spices</t>
  </si>
  <si>
    <t>St. John's wort</t>
  </si>
  <si>
    <t>Star Anise</t>
  </si>
  <si>
    <t>Stevia</t>
  </si>
  <si>
    <t>Stinging nettle</t>
  </si>
  <si>
    <t>Stone linden</t>
  </si>
  <si>
    <t>Sweet Fennel</t>
  </si>
  <si>
    <t>Taiga root</t>
  </si>
  <si>
    <t>Tarragon</t>
  </si>
  <si>
    <t>Terminalia</t>
  </si>
  <si>
    <t>Thyme</t>
  </si>
  <si>
    <t>Tulsi</t>
  </si>
  <si>
    <t>Turmeric</t>
  </si>
  <si>
    <t>Valerian</t>
  </si>
  <si>
    <t>Vanilla</t>
  </si>
  <si>
    <t>Vasaka</t>
  </si>
  <si>
    <t>Verbena</t>
  </si>
  <si>
    <t>Wasabi</t>
  </si>
  <si>
    <t>White Pepper</t>
  </si>
  <si>
    <t>Willow bark</t>
  </si>
  <si>
    <t>Willow herb</t>
  </si>
  <si>
    <t>Yarrow</t>
  </si>
  <si>
    <t>Yerba Mate</t>
  </si>
  <si>
    <t>Almond nut</t>
  </si>
  <si>
    <t>Cashew</t>
  </si>
  <si>
    <t>Hazelnut</t>
  </si>
  <si>
    <t>Macadamia</t>
  </si>
  <si>
    <t>Peanut</t>
  </si>
  <si>
    <t>Pecan</t>
  </si>
  <si>
    <t>Pistachio</t>
  </si>
  <si>
    <t>Tea plant</t>
  </si>
  <si>
    <t>Alfafa</t>
  </si>
  <si>
    <t>Arracacha</t>
  </si>
  <si>
    <t>Artichoke</t>
  </si>
  <si>
    <t>Arugula</t>
  </si>
  <si>
    <t>Asparagus</t>
  </si>
  <si>
    <t>Bean</t>
  </si>
  <si>
    <t>Beet, beetroot</t>
  </si>
  <si>
    <t>Bell Peppers</t>
  </si>
  <si>
    <t>Bitter gourd</t>
  </si>
  <si>
    <t>Broccoli</t>
  </si>
  <si>
    <t>Brussels Sprout</t>
  </si>
  <si>
    <t>Buttercup squash</t>
  </si>
  <si>
    <t>Cabbage</t>
  </si>
  <si>
    <t>Calabash</t>
  </si>
  <si>
    <t>Carrot</t>
  </si>
  <si>
    <t>Cassava</t>
  </si>
  <si>
    <t>Cauliflower</t>
  </si>
  <si>
    <t>Celery</t>
  </si>
  <si>
    <t>Chard</t>
  </si>
  <si>
    <t>Chayote, chocho, christophine</t>
  </si>
  <si>
    <t>Chilacayote</t>
  </si>
  <si>
    <t>Corn</t>
  </si>
  <si>
    <t>Cucumber</t>
  </si>
  <si>
    <t>Eggplant, Aubergine</t>
  </si>
  <si>
    <t>Endive</t>
  </si>
  <si>
    <t>Garlic</t>
  </si>
  <si>
    <t>Green bean / string bean</t>
  </si>
  <si>
    <t>Heart of Palm</t>
  </si>
  <si>
    <t>Kale</t>
  </si>
  <si>
    <t>Leek</t>
  </si>
  <si>
    <t>Lettuce</t>
  </si>
  <si>
    <t>Manioc / Cassava</t>
  </si>
  <si>
    <t>Mizuna</t>
  </si>
  <si>
    <t>Mustard greens</t>
  </si>
  <si>
    <t>Olive</t>
  </si>
  <si>
    <t>Onion</t>
  </si>
  <si>
    <t>Other fresh vegetables</t>
  </si>
  <si>
    <t>Pea</t>
  </si>
  <si>
    <t>Potato</t>
  </si>
  <si>
    <t>Pumpkin</t>
  </si>
  <si>
    <t>Radicchio</t>
  </si>
  <si>
    <t>Radish</t>
  </si>
  <si>
    <t>Rucula</t>
  </si>
  <si>
    <t>Spinach</t>
  </si>
  <si>
    <t>Squash</t>
  </si>
  <si>
    <t>Sweet Onion</t>
  </si>
  <si>
    <t>Sweet Potato</t>
  </si>
  <si>
    <t>Taro / Kalo</t>
  </si>
  <si>
    <t>Tomato</t>
  </si>
  <si>
    <t>Vegetables</t>
  </si>
  <si>
    <t>Watercresses</t>
  </si>
  <si>
    <t>Yam</t>
  </si>
  <si>
    <t>Risk indicators for Farm:</t>
  </si>
  <si>
    <t>Applicable to:</t>
  </si>
  <si>
    <t>Location of data</t>
  </si>
  <si>
    <t>Threshold</t>
  </si>
  <si>
    <t>Risk point</t>
  </si>
  <si>
    <t>Comments</t>
  </si>
  <si>
    <t># of NC in latest audit</t>
  </si>
  <si>
    <t>Single &amp; Multi Farm + Group of farms</t>
  </si>
  <si>
    <t>Previous report from CH</t>
  </si>
  <si>
    <t>&gt; 2 - 15</t>
  </si>
  <si>
    <t>If 0 or 1 NC raised = risk, if more than 15 NC = risk. 
Threshold of 15 based on avg # of NC raised in audits that have led to a non-certification decision in West Africa in 2020</t>
  </si>
  <si>
    <t>1&lt;= OR &gt;15</t>
  </si>
  <si>
    <t>History of CH</t>
  </si>
  <si>
    <t>Registration RACP</t>
  </si>
  <si>
    <t>Existing CH</t>
  </si>
  <si>
    <t>New CH</t>
  </si>
  <si>
    <t xml:space="preserve">If CH has not indicated a previous UTZ / RA ID, completely new CH and thus riskier </t>
  </si>
  <si>
    <t>Non-certification, cancellation, suspension in the last 2 years</t>
  </si>
  <si>
    <t>No non-certification, suspension or cancellation in the last 2 years</t>
  </si>
  <si>
    <t>Non-certification, suspension or cancellation for non-administrative reasons</t>
  </si>
  <si>
    <t>Non-certification, suspension or cancellation in the last 2 years</t>
  </si>
  <si>
    <t>Average estimated yield of main crop of CH</t>
  </si>
  <si>
    <t>Calculated on basis of CAF</t>
  </si>
  <si>
    <t>Up to 1.5*average estimated yield for this crop and this country (benchmark)</t>
  </si>
  <si>
    <t>Data on average yield only available for some crops (coffee, tea, cocoa, banana, pineapple, HZ) in some countries - see tab "yield thresholds"</t>
  </si>
  <si>
    <t>More than 1.5* average estimated yield for this crop and this country</t>
  </si>
  <si>
    <t>Total area of main certified crop</t>
  </si>
  <si>
    <t>Single &amp; Multi Farm</t>
  </si>
  <si>
    <t>CAF</t>
  </si>
  <si>
    <t>0 - 250</t>
  </si>
  <si>
    <t>53% of CH have between 0 and 250 ha of certified area</t>
  </si>
  <si>
    <t>&gt;250 - 2 500</t>
  </si>
  <si>
    <t>96% of CH have between 0 and 2500 ha of certified area</t>
  </si>
  <si>
    <t>&gt; 2 500</t>
  </si>
  <si>
    <t>Average area of main certified crop per group member</t>
  </si>
  <si>
    <t>Group of farms</t>
  </si>
  <si>
    <t>0 - 5 ha</t>
  </si>
  <si>
    <t>75% of CH have an average of between 0 and 5 ha of certified area per group member</t>
  </si>
  <si>
    <t>&gt; 5 - 50 ha</t>
  </si>
  <si>
    <t>94% of CH have an average of between 0 and 50 ha of certified area per group member</t>
  </si>
  <si>
    <t>&gt;50ha</t>
  </si>
  <si>
    <t>Total number of group member (small and large)</t>
  </si>
  <si>
    <t>0 - 1000</t>
  </si>
  <si>
    <t>67% of CH have up to 1000 group members</t>
  </si>
  <si>
    <t>&gt; 1000 - 10 000</t>
  </si>
  <si>
    <t>97% of CH have between 0 and 10 000 group members</t>
  </si>
  <si>
    <t>&gt; 10 000</t>
  </si>
  <si>
    <t>Average # of temporary workers per group member</t>
  </si>
  <si>
    <t>0-50</t>
  </si>
  <si>
    <t>&gt;50-150</t>
  </si>
  <si>
    <t>&gt;150</t>
  </si>
  <si>
    <t xml:space="preserve"> Total # of workers below 18 years</t>
  </si>
  <si>
    <t>Including temporary, permanent and migrant workers</t>
  </si>
  <si>
    <t>1 - 2</t>
  </si>
  <si>
    <t>&gt; 2</t>
  </si>
  <si>
    <t>Percentage of large farm group members</t>
  </si>
  <si>
    <t>0% of certified group members</t>
  </si>
  <si>
    <t>&gt;0% - 10% of certified group members</t>
  </si>
  <si>
    <t>&gt; 10% of certified group members</t>
  </si>
  <si>
    <t>Total # of labor providers used</t>
  </si>
  <si>
    <t>Assumption: the more labor providers, the more challenging to ensure they meet the requirements on worker related point in 5.3. and 5.5. and the risk that the CH is not meeting it either on the other points</t>
  </si>
  <si>
    <t>&gt; 0</t>
  </si>
  <si>
    <t># of houses provided to workers</t>
  </si>
  <si>
    <t>1 - 10</t>
  </si>
  <si>
    <t>&gt; 10</t>
  </si>
  <si>
    <t>Total # of permanent workers</t>
  </si>
  <si>
    <t>0 - 20</t>
  </si>
  <si>
    <t>48% of individual / multisite CH have up to 20 permanent workers</t>
  </si>
  <si>
    <t>&gt; 20 - 50</t>
  </si>
  <si>
    <t>74% of individual / multisite CH have between 0 and 50 permanent workers</t>
  </si>
  <si>
    <t>&gt; 50</t>
  </si>
  <si>
    <t>Total # of temporary workers</t>
  </si>
  <si>
    <t>47% of individual / multisite CH have up to 20 temporary workers</t>
  </si>
  <si>
    <t>&gt; 20 - 100</t>
  </si>
  <si>
    <t>80% of individual / multisite CH have between 0 and 100 temporary workers</t>
  </si>
  <si>
    <t>&gt; 100</t>
  </si>
  <si>
    <t>Total # of Migrant workers</t>
  </si>
  <si>
    <t>No distinction made in terms of age, only if migrant</t>
  </si>
  <si>
    <t>Number of other certification schemes</t>
  </si>
  <si>
    <t>If more than one certification scheme, traceability risk - Ch could potentially double sell</t>
  </si>
  <si>
    <t xml:space="preserve">Ratio of female to male permanent workers </t>
  </si>
  <si>
    <t>&gt; 0.5</t>
  </si>
  <si>
    <t>0.5 &lt;, &gt; 1</t>
  </si>
  <si>
    <t>&gt; 1</t>
  </si>
  <si>
    <t xml:space="preserve">Ratio of female to male temporary workers </t>
  </si>
  <si>
    <t>Deforestation  risk</t>
  </si>
  <si>
    <t>In RA Risk Assessment</t>
  </si>
  <si>
    <t>all green</t>
  </si>
  <si>
    <t>any orange but no red</t>
  </si>
  <si>
    <t>any red</t>
  </si>
  <si>
    <t>Encroachment  risk</t>
  </si>
  <si>
    <t>Max risk score for Single &amp; Multi Farm</t>
  </si>
  <si>
    <t>Max risk score for Group of farms</t>
  </si>
  <si>
    <t>Number of points</t>
  </si>
  <si>
    <t>Min points</t>
  </si>
  <si>
    <t>Max points</t>
  </si>
  <si>
    <t>≤   2</t>
  </si>
  <si>
    <t>2 &lt; low risk ≤ 4</t>
  </si>
  <si>
    <t>4 &lt; medium risk ≤ 7</t>
  </si>
  <si>
    <t>7 &lt; high risk ≤ 10</t>
  </si>
  <si>
    <t>10 &lt; highest risk</t>
  </si>
  <si>
    <t>Risk factor WVH</t>
  </si>
  <si>
    <t>WFV risk indicators</t>
  </si>
  <si>
    <t>Note for translator: No need to translate this tab</t>
  </si>
  <si>
    <t>Interviews</t>
  </si>
  <si>
    <t>Samples</t>
  </si>
  <si>
    <t>Sample factors</t>
  </si>
  <si>
    <t xml:space="preserve">Number of workers involved in the CH </t>
  </si>
  <si>
    <t>Lower border of category (min workers)</t>
  </si>
  <si>
    <t>Minimum number of interviews</t>
  </si>
  <si>
    <t xml:space="preserve">Minimum number of individual interviews </t>
  </si>
  <si>
    <t>Maximum number of group interviews - Description</t>
  </si>
  <si>
    <t>Maximum number of group interviews (Group/Components)</t>
  </si>
  <si>
    <t xml:space="preserve">Minimum number of worker files to be checked </t>
  </si>
  <si>
    <t>Duration - Factor 2 Correction</t>
  </si>
  <si>
    <t>Lower limit</t>
  </si>
  <si>
    <t>factor</t>
  </si>
  <si>
    <t>Individual Interview</t>
  </si>
  <si>
    <t>h</t>
  </si>
  <si>
    <t>DLS</t>
  </si>
  <si>
    <t>Item</t>
  </si>
  <si>
    <t>Sample for Audit Calculation</t>
  </si>
  <si>
    <t>Formula for Audit Sample</t>
  </si>
  <si>
    <t>Totals from Application Form</t>
  </si>
  <si>
    <t>Min. Sample</t>
  </si>
  <si>
    <t>Sample for Groups</t>
  </si>
  <si>
    <t>Note</t>
  </si>
  <si>
    <t>Clause</t>
  </si>
  <si>
    <t>1 to 5</t>
  </si>
  <si>
    <t>Farm Size</t>
  </si>
  <si>
    <t>RA Method</t>
  </si>
  <si>
    <t>Days Threshold</t>
  </si>
  <si>
    <t>0 to 50</t>
  </si>
  <si>
    <t>Group Interview</t>
  </si>
  <si>
    <t>√</t>
  </si>
  <si>
    <t>Square root of total</t>
  </si>
  <si>
    <t>2.4.13.g</t>
  </si>
  <si>
    <t>6 to 10</t>
  </si>
  <si>
    <t>Small</t>
  </si>
  <si>
    <t>51 to 100</t>
  </si>
  <si>
    <t>Combined Audits</t>
  </si>
  <si>
    <t>2.4.13.j</t>
  </si>
  <si>
    <t>11 to 50</t>
  </si>
  <si>
    <t>1 group of 3</t>
  </si>
  <si>
    <t>Large</t>
  </si>
  <si>
    <t>101 to 250</t>
  </si>
  <si>
    <t>2.4.13.b</t>
  </si>
  <si>
    <t>1 group of 3
1 group of 5</t>
  </si>
  <si>
    <t>251 to 350</t>
  </si>
  <si>
    <t>Subcontractors</t>
  </si>
  <si>
    <t>Subcontractors, intermediaries and service providers shall all be audited within 3-years time (0,33).</t>
  </si>
  <si>
    <t>2.4.9.b</t>
  </si>
  <si>
    <t>2 groups of 5</t>
  </si>
  <si>
    <t>351 to 450</t>
  </si>
  <si>
    <t>Intermediaries</t>
  </si>
  <si>
    <t>251 to 500</t>
  </si>
  <si>
    <t>2 groups of 3
1 group of 4
2 groups of 5</t>
  </si>
  <si>
    <t>451 to 600</t>
  </si>
  <si>
    <t>Risk</t>
  </si>
  <si>
    <t>Service Providers</t>
  </si>
  <si>
    <t>501 to 1500</t>
  </si>
  <si>
    <t>2 group of 3
1 group of 4
3 groups of 5</t>
  </si>
  <si>
    <t>601 to 800</t>
  </si>
  <si>
    <t>A</t>
  </si>
  <si>
    <t>Very Low-Risk Category (A)</t>
  </si>
  <si>
    <t>Labor Providers</t>
  </si>
  <si>
    <t>All should be audited for each audit.</t>
  </si>
  <si>
    <t>AR 4.42.a</t>
  </si>
  <si>
    <t>1501 to 4000</t>
  </si>
  <si>
    <t>1 group of 3
1 group of 4
5 groups of 5</t>
  </si>
  <si>
    <t>801 to 1200</t>
  </si>
  <si>
    <t>B</t>
  </si>
  <si>
    <t>Low Risk Category (B)</t>
  </si>
  <si>
    <t>Purchase centers</t>
  </si>
  <si>
    <t>√/2</t>
  </si>
  <si>
    <t>It should be 50% the sqr.</t>
  </si>
  <si>
    <t>2.4.13.a</t>
  </si>
  <si>
    <t>&gt; 4001</t>
  </si>
  <si>
    <t>8 groups of 5</t>
  </si>
  <si>
    <t>1201 to 1800</t>
  </si>
  <si>
    <t>Medium Risk Category (C)</t>
  </si>
  <si>
    <t>Houses</t>
  </si>
  <si>
    <t>It should be sqr</t>
  </si>
  <si>
    <t>AR4.9 47.a</t>
  </si>
  <si>
    <t>1801 to 2500</t>
  </si>
  <si>
    <t>D</t>
  </si>
  <si>
    <t>High Risk Category (D)</t>
  </si>
  <si>
    <t>Values in Red, Modfied due to the Provisional Policy</t>
  </si>
  <si>
    <t>2501 to 3500</t>
  </si>
  <si>
    <t>Very High-Risk Category (E)</t>
  </si>
  <si>
    <t>Audit Date Trigger Factor</t>
  </si>
  <si>
    <t>Worker Calculation Concat</t>
  </si>
  <si>
    <t>Min. Number Interviews</t>
  </si>
  <si>
    <t>&gt; 3500</t>
  </si>
  <si>
    <t>Initial Date</t>
  </si>
  <si>
    <t>&lt;18 years</t>
  </si>
  <si>
    <t>Totals</t>
  </si>
  <si>
    <t>General</t>
  </si>
  <si>
    <t>% Male</t>
  </si>
  <si>
    <t>%Female</t>
  </si>
  <si>
    <t>Audit Date</t>
  </si>
  <si>
    <t>Permanent</t>
  </si>
  <si>
    <t>Temporary</t>
  </si>
  <si>
    <t>Non-adm</t>
  </si>
  <si>
    <t>Transition Audit Trigger</t>
  </si>
  <si>
    <t>Total Permanent</t>
  </si>
  <si>
    <t>Audit Type</t>
  </si>
  <si>
    <t>Total Temporary</t>
  </si>
  <si>
    <t>Filling in</t>
  </si>
  <si>
    <t>Total non-adm</t>
  </si>
  <si>
    <t>total</t>
  </si>
  <si>
    <t>Calculation on proportion of interviews</t>
  </si>
  <si>
    <t>General/Total</t>
  </si>
  <si>
    <t>Permanent proportion</t>
  </si>
  <si>
    <t>Temporary proportion</t>
  </si>
  <si>
    <t>Calculation on proportion of interviews - Rounding</t>
  </si>
  <si>
    <t>Calculation on proportion of interviews - Corrections</t>
  </si>
  <si>
    <t>Calculation on proportion of interviews - Formulas</t>
  </si>
  <si>
    <t>WVH= Workplace violence and harassment</t>
  </si>
  <si>
    <t xml:space="preserve">FoA= Freedom of Association </t>
  </si>
  <si>
    <t>Risk Factor FoA</t>
  </si>
  <si>
    <t xml:space="preserve">Factor 13 </t>
  </si>
  <si>
    <t>Stakeholder consultation</t>
  </si>
  <si>
    <t>As per Annex AR4.2, clause 20, the stakeholder consultation should have a minimum duration of 2,5 hours. Please note this activity is only applicable in certain circumstances</t>
  </si>
  <si>
    <t>Total number of workers below 18 years</t>
  </si>
  <si>
    <t>Risk Category Child Labor</t>
  </si>
  <si>
    <t>Total number of migrant workers</t>
  </si>
  <si>
    <t>Risk Category Forced Labor</t>
  </si>
  <si>
    <t>Risk Category WVH</t>
  </si>
  <si>
    <t>Risk Category FoA</t>
  </si>
  <si>
    <t>Number of women workers hired through labor providers in comparison to the total nr of women workers</t>
  </si>
  <si>
    <t>referring to the data included in application form Row 73, Column H and I</t>
  </si>
  <si>
    <t>Number of women migrant workers in comparison to the total nr of women workers</t>
  </si>
  <si>
    <t>referring to the data included in application form Row 74, Column H and I</t>
  </si>
  <si>
    <t>Risk factor CL</t>
  </si>
  <si>
    <t xml:space="preserve">Risk level from RA risk map on CL </t>
  </si>
  <si>
    <t>low</t>
  </si>
  <si>
    <t>medium</t>
  </si>
  <si>
    <t>high</t>
  </si>
  <si>
    <t>CL risk indicators</t>
  </si>
  <si>
    <t>Risk factor FL</t>
  </si>
  <si>
    <t xml:space="preserve">Risk level from RA risk map on FL </t>
  </si>
  <si>
    <t>CAF filled in by CB</t>
  </si>
  <si>
    <t>Total # of worker hired through labor providers used</t>
  </si>
  <si>
    <t>Risk factor FoA</t>
  </si>
  <si>
    <t xml:space="preserve">Grievance on FoA </t>
  </si>
  <si>
    <t>yes</t>
  </si>
  <si>
    <t>no</t>
  </si>
  <si>
    <t xml:space="preserve">NC in last years audit on FoA </t>
  </si>
  <si>
    <t>this cannot be automatically be filled in, so it should be manually added by the CB</t>
  </si>
  <si>
    <t xml:space="preserve">1 to 2 </t>
  </si>
  <si>
    <t>3 or more</t>
  </si>
  <si>
    <t>Pending or closed lawsuit on labor rights</t>
  </si>
  <si>
    <t>As per the information filled in at Sheet 2a. Risk Assessment, part C. Lawsuit investigation</t>
  </si>
  <si>
    <t>FoA risk indicators</t>
  </si>
  <si>
    <t>FL risk indicators</t>
  </si>
  <si>
    <t>Deforestation Risk Assessment (Based on risk maps provided by Rainforest Alliance)</t>
  </si>
  <si>
    <t>Encroachment Risk Assessment (Based on risk maps provided by Rainforest Alliance)</t>
  </si>
  <si>
    <t>Result of Rainforest Alliance Country Risk Map for Child Labor</t>
  </si>
  <si>
    <t>Result of Rainforest Alliance Country Risk Map for Forced Labor</t>
  </si>
  <si>
    <t>Total number of workers hired through labor providers used</t>
  </si>
  <si>
    <r>
      <t xml:space="preserve">Assumption: the more </t>
    </r>
    <r>
      <rPr>
        <sz val="10"/>
        <color rgb="FFFF0000"/>
        <rFont val="Century Gothic"/>
        <family val="2"/>
      </rPr>
      <t>workers hired through</t>
    </r>
    <r>
      <rPr>
        <sz val="10"/>
        <color theme="1"/>
        <rFont val="Century Gothic"/>
        <family val="2"/>
      </rPr>
      <t xml:space="preserve"> labor providers, the more challenging to ensure they meet the requirements on worker related point in 5.3. and 5.5. and the risk that the CH is not meeting it either on the other points</t>
    </r>
  </si>
  <si>
    <t>1. Child Labor</t>
  </si>
  <si>
    <t>2. Forced Labor</t>
  </si>
  <si>
    <t>5. Deforestation &amp; encroachment</t>
  </si>
  <si>
    <t>4. Freedom of Association</t>
  </si>
  <si>
    <t>3. Workplace violence and harassment</t>
  </si>
  <si>
    <r>
      <t xml:space="preserve">Based on the sector and country, is this CH identified as </t>
    </r>
    <r>
      <rPr>
        <b/>
        <u/>
        <sz val="11"/>
        <rFont val="Century Gothic"/>
        <family val="2"/>
      </rPr>
      <t>high risk</t>
    </r>
    <r>
      <rPr>
        <sz val="11"/>
        <rFont val="Century Gothic"/>
        <family val="2"/>
      </rPr>
      <t>?</t>
    </r>
  </si>
  <si>
    <t>NC in last year audit on FoA</t>
  </si>
  <si>
    <t>Stakeholder consult</t>
  </si>
  <si>
    <t>Was the audit terminated prematurely?</t>
  </si>
  <si>
    <t>High risk based on sector and country</t>
  </si>
  <si>
    <t>Parameters used to select the sample (reason, criteria)</t>
  </si>
  <si>
    <t>&lt;0.5</t>
  </si>
  <si>
    <t>&lt; 0.5</t>
  </si>
  <si>
    <t>&gt;0.5 - &lt;1</t>
  </si>
  <si>
    <t>Other (if not in list):</t>
  </si>
  <si>
    <t>SA-F-GA-4-V2.1</t>
  </si>
  <si>
    <t>&lt;0.10</t>
  </si>
  <si>
    <t>&gt;0.10 - &lt;0.5</t>
  </si>
  <si>
    <t>&lt;0.20</t>
  </si>
  <si>
    <t>&gt;0.20 - &lt;0.5</t>
  </si>
  <si>
    <t>Each External Actor is factored as  0.25 aud/d (2h). External actor refers to subscontractor, service provider, intermediary, labor provider</t>
  </si>
  <si>
    <t>Number of female workers hired through labor providers in comparison to the total nr of women workers</t>
  </si>
  <si>
    <t>Proportion from male to female temporary workers. 
How many male workers are there for each female worker.</t>
  </si>
  <si>
    <t>Proportion from male to female permanent workers. 
How many male workers are there for each female worker.</t>
  </si>
  <si>
    <t>Number of women migrant workers in comparison to the total number of women workers</t>
  </si>
  <si>
    <t xml:space="preserve">SA-S-SD-1-V1.3 Rainforest Alliance 2020 Sustainable Agriculture Standard, Farm requirements
SA-R-GA-1-V1.3 Rainforest Alliance 2020 Certification and Auditing Rules	</t>
  </si>
  <si>
    <t>2.1 July 2023</t>
  </si>
  <si>
    <t>The resulting risk level is based on the risk assessment by the CB and future communications by the Rainforest Alliance.</t>
  </si>
  <si>
    <t>Large Farms  Temporary Workers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</si>
</sst>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quot;R$&quot;\ * #,##0.00_-;\-&quot;R$&quot;\ * #,##0.00_-;_-&quot;R$&quot;\ * &quot;-&quot;??_-;_-@_-"/>
    <numFmt numFmtId="165" formatCode="_-* #,##0.00_-;\-* #,##0.00_-;_-* &quot;-&quot;??_-;_-@_-"/>
    <numFmt numFmtId="166" formatCode="_-* #,##0_-;\-* #,##0_-;_-* &quot;-&quot;??_-;_-@_-"/>
    <numFmt numFmtId="167" formatCode="_-* #,##0.000_-;\-* #,##0.000_-;_-* &quot;-&quot;??_-;_-@_-"/>
    <numFmt numFmtId="168" formatCode="_-* #,##0.000_-;\-* #,##0.000_-;_-* &quot;-&quot;???_-;_-@_-"/>
    <numFmt numFmtId="169" formatCode="0.0%"/>
    <numFmt numFmtId="170" formatCode="[$-809]d\ mmmm\ yyyy;@"/>
  </numFmts>
  <fonts count="81" x14ac:knownFonts="1">
    <font>
      <sz val="11"/>
      <color theme="1"/>
      <name val="Calibri"/>
      <family val="2"/>
      <scheme val="minor"/>
    </font>
    <font>
      <sz val="11"/>
      <color theme="1"/>
      <name val="Calibri"/>
      <family val="2"/>
      <scheme val="minor"/>
    </font>
    <font>
      <sz val="10"/>
      <color theme="1"/>
      <name val="Century Gothic"/>
      <family val="2"/>
    </font>
    <font>
      <sz val="9"/>
      <color theme="1"/>
      <name val="Century Gothic"/>
      <family val="2"/>
    </font>
    <font>
      <b/>
      <sz val="16"/>
      <color rgb="FF175259"/>
      <name val="Century Gothic"/>
      <family val="2"/>
    </font>
    <font>
      <b/>
      <sz val="11"/>
      <color rgb="FF175259"/>
      <name val="Century Gothic"/>
      <family val="2"/>
    </font>
    <font>
      <b/>
      <sz val="13"/>
      <color rgb="FF175259"/>
      <name val="Century Gothic"/>
      <family val="2"/>
    </font>
    <font>
      <sz val="10"/>
      <color rgb="FF175259"/>
      <name val="Century Gothic"/>
      <family val="2"/>
    </font>
    <font>
      <b/>
      <sz val="10"/>
      <color rgb="FF175259"/>
      <name val="Century Gothic"/>
      <family val="2"/>
    </font>
    <font>
      <b/>
      <sz val="10"/>
      <color theme="0"/>
      <name val="Century Gothic"/>
      <family val="2"/>
    </font>
    <font>
      <sz val="9"/>
      <color rgb="FF414141"/>
      <name val="Century Gothic"/>
      <family val="2"/>
    </font>
    <font>
      <b/>
      <sz val="8"/>
      <color theme="0"/>
      <name val="Century Gothic"/>
      <family val="2"/>
    </font>
    <font>
      <b/>
      <sz val="10"/>
      <color rgb="FFF53D1C"/>
      <name val="Century Gothic"/>
      <family val="2"/>
    </font>
    <font>
      <sz val="10"/>
      <name val="Century Gothic"/>
      <family val="2"/>
    </font>
    <font>
      <b/>
      <sz val="9"/>
      <color rgb="FF175259"/>
      <name val="Century Gothic"/>
      <family val="2"/>
    </font>
    <font>
      <b/>
      <sz val="8"/>
      <color rgb="FF175259"/>
      <name val="Century Gothic"/>
      <family val="2"/>
    </font>
    <font>
      <i/>
      <sz val="10"/>
      <color rgb="FF175259"/>
      <name val="Century Gothic"/>
      <family val="2"/>
    </font>
    <font>
      <b/>
      <sz val="10"/>
      <color rgb="FF1A52C2"/>
      <name val="Century Gothic"/>
      <family val="2"/>
    </font>
    <font>
      <b/>
      <sz val="11"/>
      <color theme="0"/>
      <name val="Calibri"/>
      <family val="2"/>
      <scheme val="minor"/>
    </font>
    <font>
      <b/>
      <sz val="9"/>
      <color theme="0"/>
      <name val="Century Gothic"/>
      <family val="2"/>
    </font>
    <font>
      <b/>
      <vertAlign val="superscript"/>
      <sz val="10"/>
      <color theme="0"/>
      <name val="Century Gothic"/>
      <family val="2"/>
    </font>
    <font>
      <sz val="10"/>
      <color theme="0"/>
      <name val="Century Gothic"/>
      <family val="2"/>
    </font>
    <font>
      <sz val="10"/>
      <color rgb="FF1A52C2"/>
      <name val="Century Gothic"/>
      <family val="2"/>
    </font>
    <font>
      <sz val="11"/>
      <color theme="0"/>
      <name val="Calibri"/>
      <family val="2"/>
      <scheme val="minor"/>
    </font>
    <font>
      <sz val="8"/>
      <color theme="1"/>
      <name val="Calibri"/>
      <family val="2"/>
      <scheme val="minor"/>
    </font>
    <font>
      <i/>
      <sz val="9"/>
      <color rgb="FF175259"/>
      <name val="Century Gothic"/>
      <family val="2"/>
    </font>
    <font>
      <sz val="10"/>
      <color rgb="FFFF0000"/>
      <name val="Century Gothic"/>
      <family val="2"/>
    </font>
    <font>
      <b/>
      <i/>
      <sz val="10"/>
      <color rgb="FF175259"/>
      <name val="Century Gothic"/>
      <family val="2"/>
    </font>
    <font>
      <b/>
      <sz val="11"/>
      <color rgb="FF175259"/>
      <name val="Calibri"/>
      <family val="2"/>
      <scheme val="minor"/>
    </font>
    <font>
      <sz val="12"/>
      <color theme="1"/>
      <name val="Calibri"/>
      <family val="2"/>
      <scheme val="minor"/>
    </font>
    <font>
      <sz val="12"/>
      <color theme="1"/>
      <name val="Century Gothic"/>
      <family val="2"/>
    </font>
    <font>
      <sz val="11"/>
      <color theme="1"/>
      <name val="Century Gothic"/>
      <family val="2"/>
    </font>
    <font>
      <sz val="11"/>
      <name val="Century Gothic"/>
      <family val="2"/>
    </font>
    <font>
      <sz val="11"/>
      <color rgb="FF9C5700"/>
      <name val="Calibri"/>
      <family val="2"/>
      <scheme val="minor"/>
    </font>
    <font>
      <b/>
      <i/>
      <sz val="9"/>
      <color rgb="FF175259"/>
      <name val="Century Gothic"/>
      <family val="2"/>
    </font>
    <font>
      <b/>
      <vertAlign val="superscript"/>
      <sz val="9"/>
      <color rgb="FF175259"/>
      <name val="Century Gothic"/>
      <family val="2"/>
    </font>
    <font>
      <b/>
      <sz val="10"/>
      <color rgb="FF94BA29"/>
      <name val="Century Gothic"/>
      <family val="2"/>
    </font>
    <font>
      <b/>
      <sz val="10"/>
      <color theme="1"/>
      <name val="Century Gothic"/>
      <family val="2"/>
    </font>
    <font>
      <b/>
      <sz val="36"/>
      <color rgb="FF175259"/>
      <name val="Century Gothic"/>
      <family val="2"/>
    </font>
    <font>
      <b/>
      <sz val="20"/>
      <color rgb="FFF53D1C"/>
      <name val="Century Gothic"/>
      <family val="2"/>
    </font>
    <font>
      <i/>
      <sz val="14"/>
      <color rgb="FF94BA29"/>
      <name val="Century Gothic"/>
      <family val="2"/>
    </font>
    <font>
      <sz val="11"/>
      <color rgb="FF94BA29"/>
      <name val="Century Gothic"/>
      <family val="2"/>
    </font>
    <font>
      <b/>
      <sz val="10"/>
      <name val="Century Gothic"/>
      <family val="2"/>
    </font>
    <font>
      <b/>
      <sz val="10"/>
      <color rgb="FF000000"/>
      <name val="Century Gothic"/>
      <family val="2"/>
    </font>
    <font>
      <sz val="9"/>
      <color rgb="FF000000"/>
      <name val="Calibri"/>
      <family val="2"/>
      <scheme val="minor"/>
    </font>
    <font>
      <sz val="11"/>
      <color rgb="FFF53D1C"/>
      <name val="Calibri"/>
      <family val="2"/>
      <scheme val="minor"/>
    </font>
    <font>
      <i/>
      <sz val="9"/>
      <color theme="1"/>
      <name val="Century Gothic"/>
      <family val="2"/>
    </font>
    <font>
      <u/>
      <sz val="11"/>
      <color theme="10"/>
      <name val="Calibri"/>
      <family val="2"/>
      <scheme val="minor"/>
    </font>
    <font>
      <b/>
      <sz val="10"/>
      <color rgb="FFFF7C80"/>
      <name val="Century Gothic"/>
      <family val="2"/>
    </font>
    <font>
      <sz val="10"/>
      <color theme="5"/>
      <name val="Century Gothic"/>
      <family val="2"/>
    </font>
    <font>
      <sz val="8"/>
      <color rgb="FFDEDBC4"/>
      <name val="Century Gothic"/>
      <family val="2"/>
    </font>
    <font>
      <b/>
      <sz val="11"/>
      <color theme="1"/>
      <name val="Calibri"/>
      <family val="2"/>
      <scheme val="minor"/>
    </font>
    <font>
      <b/>
      <sz val="9"/>
      <color rgb="FFFF0000"/>
      <name val="Century Gothic"/>
      <family val="2"/>
    </font>
    <font>
      <sz val="11"/>
      <name val="Calibri"/>
      <family val="2"/>
      <scheme val="minor"/>
    </font>
    <font>
      <b/>
      <sz val="11"/>
      <color rgb="FF000000"/>
      <name val="Calibri"/>
      <family val="2"/>
      <scheme val="minor"/>
    </font>
    <font>
      <b/>
      <sz val="11"/>
      <name val="Calibri"/>
      <family val="2"/>
      <scheme val="minor"/>
    </font>
    <font>
      <i/>
      <sz val="11"/>
      <color rgb="FF175259"/>
      <name val="Century Gothic"/>
      <family val="2"/>
    </font>
    <font>
      <b/>
      <sz val="12"/>
      <color rgb="FF175259"/>
      <name val="Century Gothic"/>
      <family val="2"/>
    </font>
    <font>
      <b/>
      <sz val="11"/>
      <color rgb="FF1A52C2"/>
      <name val="Century Gothic"/>
      <family val="2"/>
    </font>
    <font>
      <b/>
      <sz val="11"/>
      <color theme="5"/>
      <name val="Calibri"/>
      <family val="2"/>
      <scheme val="minor"/>
    </font>
    <font>
      <sz val="8"/>
      <name val="Calibri"/>
      <family val="2"/>
      <scheme val="minor"/>
    </font>
    <font>
      <sz val="9"/>
      <name val="Century Gothic"/>
      <family val="2"/>
    </font>
    <font>
      <b/>
      <i/>
      <sz val="11"/>
      <color rgb="FF175259"/>
      <name val="Century Gothic"/>
      <family val="2"/>
    </font>
    <font>
      <b/>
      <sz val="9"/>
      <color rgb="FF00B050"/>
      <name val="Century Gothic"/>
      <family val="2"/>
    </font>
    <font>
      <b/>
      <sz val="11"/>
      <color rgb="FFF53D1C"/>
      <name val="Calibri"/>
      <family val="2"/>
      <scheme val="minor"/>
    </font>
    <font>
      <sz val="11"/>
      <color rgb="FFFF0000"/>
      <name val="Calibri"/>
      <family val="2"/>
      <scheme val="minor"/>
    </font>
    <font>
      <b/>
      <i/>
      <sz val="14"/>
      <color rgb="FF94BA29"/>
      <name val="Century Gothic"/>
      <family val="2"/>
    </font>
    <font>
      <b/>
      <u/>
      <sz val="10"/>
      <color theme="0"/>
      <name val="Century Gothic"/>
      <family val="2"/>
    </font>
    <font>
      <b/>
      <u/>
      <sz val="10"/>
      <color rgb="FF175259"/>
      <name val="Century Gothic"/>
      <family val="2"/>
    </font>
    <font>
      <sz val="12"/>
      <color theme="0"/>
      <name val="Century Gothic"/>
      <family val="2"/>
    </font>
    <font>
      <sz val="11"/>
      <color theme="0"/>
      <name val="Century Gothic"/>
      <family val="2"/>
    </font>
    <font>
      <b/>
      <sz val="11"/>
      <color theme="0"/>
      <name val="Century Gothic"/>
      <family val="2"/>
    </font>
    <font>
      <b/>
      <i/>
      <u/>
      <sz val="10"/>
      <color rgb="FF175259"/>
      <name val="Century Gothic"/>
      <family val="2"/>
    </font>
    <font>
      <i/>
      <u/>
      <sz val="9"/>
      <color rgb="FF175259"/>
      <name val="Century Gothic"/>
      <family val="2"/>
    </font>
    <font>
      <sz val="10"/>
      <color rgb="FF000000"/>
      <name val="Century Gothic"/>
      <family val="2"/>
    </font>
    <font>
      <b/>
      <sz val="10"/>
      <color rgb="FFFF0000"/>
      <name val="Century Gothic"/>
      <family val="2"/>
    </font>
    <font>
      <b/>
      <u/>
      <sz val="11"/>
      <name val="Century Gothic"/>
      <family val="2"/>
    </font>
    <font>
      <sz val="9"/>
      <color indexed="81"/>
      <name val="Tahoma"/>
      <family val="2"/>
    </font>
    <font>
      <b/>
      <sz val="9"/>
      <color indexed="81"/>
      <name val="Tahoma"/>
      <family val="2"/>
    </font>
    <font>
      <sz val="10"/>
      <color rgb="FF000000"/>
      <name val="Century Gothic"/>
      <family val="2"/>
    </font>
    <font>
      <b/>
      <sz val="11"/>
      <color theme="1"/>
      <name val="Century Gothic"/>
      <family val="2"/>
    </font>
  </fonts>
  <fills count="16">
    <fill>
      <patternFill patternType="none"/>
    </fill>
    <fill>
      <patternFill patternType="gray125"/>
    </fill>
    <fill>
      <patternFill patternType="solid">
        <fgColor theme="0"/>
        <bgColor indexed="64"/>
      </patternFill>
    </fill>
    <fill>
      <patternFill patternType="solid">
        <fgColor rgb="FF175259"/>
        <bgColor indexed="64"/>
      </patternFill>
    </fill>
    <fill>
      <patternFill patternType="solid">
        <fgColor rgb="FFDEDBC4"/>
        <bgColor indexed="64"/>
      </patternFill>
    </fill>
    <fill>
      <patternFill patternType="solid">
        <fgColor rgb="FF85C4E3"/>
        <bgColor indexed="64"/>
      </patternFill>
    </fill>
    <fill>
      <patternFill patternType="solid">
        <fgColor rgb="FFFF7373"/>
        <bgColor indexed="64"/>
      </patternFill>
    </fill>
    <fill>
      <patternFill patternType="solid">
        <fgColor rgb="FF94BA29"/>
        <bgColor indexed="64"/>
      </patternFill>
    </fill>
    <fill>
      <patternFill patternType="solid">
        <fgColor rgb="FFCCDE82"/>
        <bgColor indexed="64"/>
      </patternFill>
    </fill>
    <fill>
      <patternFill patternType="solid">
        <fgColor rgb="FFFFEB9C"/>
      </patternFill>
    </fill>
    <fill>
      <patternFill patternType="solid">
        <fgColor rgb="FFBFBFBF"/>
        <bgColor indexed="64"/>
      </patternFill>
    </fill>
    <fill>
      <patternFill patternType="solid">
        <fgColor rgb="FFFF9999"/>
        <bgColor indexed="64"/>
      </patternFill>
    </fill>
    <fill>
      <patternFill patternType="solid">
        <fgColor theme="7"/>
        <bgColor indexed="64"/>
      </patternFill>
    </fill>
    <fill>
      <patternFill patternType="solid">
        <fgColor theme="4" tint="0.79998168889431442"/>
        <bgColor theme="4" tint="0.79998168889431442"/>
      </patternFill>
    </fill>
    <fill>
      <patternFill patternType="solid">
        <fgColor rgb="FFFFFF00"/>
        <bgColor indexed="64"/>
      </patternFill>
    </fill>
    <fill>
      <patternFill patternType="solid">
        <fgColor rgb="FFFFFF00"/>
        <bgColor theme="4" tint="0.79998168889431442"/>
      </patternFill>
    </fill>
  </fills>
  <borders count="100">
    <border>
      <left/>
      <right/>
      <top/>
      <bottom/>
      <diagonal/>
    </border>
    <border>
      <left style="thin">
        <color rgb="FF175259"/>
      </left>
      <right style="thin">
        <color rgb="FF175259"/>
      </right>
      <top style="thin">
        <color rgb="FF175259"/>
      </top>
      <bottom style="thin">
        <color rgb="FF175259"/>
      </bottom>
      <diagonal/>
    </border>
    <border>
      <left style="thin">
        <color rgb="FF175259"/>
      </left>
      <right/>
      <top style="thin">
        <color rgb="FF175259"/>
      </top>
      <bottom style="thin">
        <color rgb="FF175259"/>
      </bottom>
      <diagonal/>
    </border>
    <border>
      <left/>
      <right/>
      <top style="thin">
        <color rgb="FF175259"/>
      </top>
      <bottom style="thin">
        <color rgb="FF175259"/>
      </bottom>
      <diagonal/>
    </border>
    <border>
      <left/>
      <right style="thin">
        <color rgb="FF175259"/>
      </right>
      <top style="thin">
        <color rgb="FF175259"/>
      </top>
      <bottom style="thin">
        <color rgb="FF175259"/>
      </bottom>
      <diagonal/>
    </border>
    <border>
      <left/>
      <right/>
      <top style="thin">
        <color rgb="FF175259"/>
      </top>
      <bottom/>
      <diagonal/>
    </border>
    <border>
      <left style="thin">
        <color rgb="FF175259"/>
      </left>
      <right/>
      <top style="thin">
        <color rgb="FF175259"/>
      </top>
      <bottom/>
      <diagonal/>
    </border>
    <border>
      <left style="thin">
        <color rgb="FF175259"/>
      </left>
      <right/>
      <top/>
      <bottom/>
      <diagonal/>
    </border>
    <border>
      <left style="thin">
        <color rgb="FF175259"/>
      </left>
      <right/>
      <top/>
      <bottom style="thin">
        <color rgb="FF175259"/>
      </bottom>
      <diagonal/>
    </border>
    <border>
      <left/>
      <right/>
      <top/>
      <bottom style="thin">
        <color rgb="FF175259"/>
      </bottom>
      <diagonal/>
    </border>
    <border>
      <left/>
      <right style="thin">
        <color rgb="FF175259"/>
      </right>
      <top style="thin">
        <color rgb="FF175259"/>
      </top>
      <bottom/>
      <diagonal/>
    </border>
    <border>
      <left/>
      <right style="thin">
        <color rgb="FF175259"/>
      </right>
      <top/>
      <bottom/>
      <diagonal/>
    </border>
    <border>
      <left/>
      <right style="thin">
        <color rgb="FF175259"/>
      </right>
      <top/>
      <bottom style="thin">
        <color rgb="FF175259"/>
      </bottom>
      <diagonal/>
    </border>
    <border>
      <left style="thin">
        <color rgb="FF175259"/>
      </left>
      <right style="thin">
        <color rgb="FF175259"/>
      </right>
      <top/>
      <bottom style="thin">
        <color rgb="FF175259"/>
      </bottom>
      <diagonal/>
    </border>
    <border>
      <left style="thin">
        <color rgb="FF175259"/>
      </left>
      <right style="thin">
        <color rgb="FF175259"/>
      </right>
      <top style="thin">
        <color theme="0"/>
      </top>
      <bottom style="thin">
        <color rgb="FF175259"/>
      </bottom>
      <diagonal/>
    </border>
    <border>
      <left/>
      <right style="thin">
        <color rgb="FF175259"/>
      </right>
      <top style="thin">
        <color theme="0"/>
      </top>
      <bottom style="thin">
        <color rgb="FF175259"/>
      </bottom>
      <diagonal/>
    </border>
    <border>
      <left style="thin">
        <color rgb="FF175259"/>
      </left>
      <right style="thin">
        <color rgb="FF175259"/>
      </right>
      <top style="thin">
        <color theme="0"/>
      </top>
      <bottom style="thin">
        <color theme="0"/>
      </bottom>
      <diagonal/>
    </border>
    <border>
      <left style="thin">
        <color rgb="FF175259"/>
      </left>
      <right/>
      <top style="thin">
        <color theme="0"/>
      </top>
      <bottom style="thin">
        <color theme="0"/>
      </bottom>
      <diagonal/>
    </border>
    <border>
      <left/>
      <right style="thin">
        <color rgb="FF175259"/>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bottom/>
      <diagonal/>
    </border>
    <border>
      <left style="thin">
        <color theme="0"/>
      </left>
      <right/>
      <top style="thin">
        <color theme="0"/>
      </top>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style="thin">
        <color rgb="FF175259"/>
      </top>
      <bottom style="thin">
        <color theme="0"/>
      </bottom>
      <diagonal/>
    </border>
    <border>
      <left style="thin">
        <color theme="0"/>
      </left>
      <right style="thin">
        <color rgb="FF175259"/>
      </right>
      <top style="thin">
        <color rgb="FF175259"/>
      </top>
      <bottom style="thin">
        <color theme="0"/>
      </bottom>
      <diagonal/>
    </border>
    <border>
      <left style="thin">
        <color theme="0"/>
      </left>
      <right style="thin">
        <color rgb="FF175259"/>
      </right>
      <top style="thin">
        <color theme="0"/>
      </top>
      <bottom style="thin">
        <color rgb="FF175259"/>
      </bottom>
      <diagonal/>
    </border>
    <border>
      <left/>
      <right/>
      <top style="thin">
        <color theme="0"/>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rgb="FF175259"/>
      </bottom>
      <diagonal/>
    </border>
    <border>
      <left style="thin">
        <color theme="0"/>
      </left>
      <right style="thin">
        <color rgb="FF175259"/>
      </right>
      <top style="thin">
        <color rgb="FF175259"/>
      </top>
      <bottom style="thin">
        <color rgb="FF175259"/>
      </bottom>
      <diagonal/>
    </border>
    <border>
      <left style="thin">
        <color theme="0"/>
      </left>
      <right style="thin">
        <color rgb="FF175259"/>
      </right>
      <top style="thin">
        <color theme="0"/>
      </top>
      <bottom style="thin">
        <color theme="0"/>
      </bottom>
      <diagonal/>
    </border>
    <border>
      <left style="thin">
        <color theme="0"/>
      </left>
      <right style="thin">
        <color rgb="FF175259"/>
      </right>
      <top style="thin">
        <color theme="0"/>
      </top>
      <bottom/>
      <diagonal/>
    </border>
    <border>
      <left style="thin">
        <color rgb="FF175259"/>
      </left>
      <right style="thin">
        <color rgb="FF175259"/>
      </right>
      <top/>
      <bottom/>
      <diagonal/>
    </border>
    <border>
      <left/>
      <right style="thin">
        <color theme="0"/>
      </right>
      <top style="thin">
        <color theme="0"/>
      </top>
      <bottom style="thin">
        <color rgb="FF175259"/>
      </bottom>
      <diagonal/>
    </border>
    <border>
      <left style="thin">
        <color rgb="FF175259"/>
      </left>
      <right style="thin">
        <color rgb="FF175259"/>
      </right>
      <top style="thin">
        <color rgb="FF175259"/>
      </top>
      <bottom style="thin">
        <color theme="0"/>
      </bottom>
      <diagonal/>
    </border>
    <border>
      <left style="thin">
        <color rgb="FF175259"/>
      </left>
      <right style="thin">
        <color theme="0"/>
      </right>
      <top style="thin">
        <color rgb="FF175259"/>
      </top>
      <bottom style="thin">
        <color rgb="FF175259"/>
      </bottom>
      <diagonal/>
    </border>
    <border>
      <left/>
      <right style="thin">
        <color rgb="FF175259"/>
      </right>
      <top style="thin">
        <color rgb="FF175259"/>
      </top>
      <bottom style="thin">
        <color theme="0"/>
      </bottom>
      <diagonal/>
    </border>
    <border>
      <left/>
      <right style="thin">
        <color rgb="FF175259"/>
      </right>
      <top style="thin">
        <color theme="0"/>
      </top>
      <bottom/>
      <diagonal/>
    </border>
    <border>
      <left/>
      <right style="thin">
        <color theme="0"/>
      </right>
      <top style="thin">
        <color rgb="FF175259"/>
      </top>
      <bottom style="thin">
        <color rgb="FF175259"/>
      </bottom>
      <diagonal/>
    </border>
    <border>
      <left style="thin">
        <color rgb="FF175259"/>
      </left>
      <right style="thin">
        <color rgb="FF175259"/>
      </right>
      <top style="thin">
        <color theme="0"/>
      </top>
      <bottom/>
      <diagonal/>
    </border>
    <border>
      <left style="thin">
        <color rgb="FF175259"/>
      </left>
      <right/>
      <top style="thin">
        <color theme="0"/>
      </top>
      <bottom/>
      <diagonal/>
    </border>
    <border>
      <left style="thin">
        <color rgb="FF175259"/>
      </left>
      <right/>
      <top style="thin">
        <color rgb="FF175259"/>
      </top>
      <bottom style="thin">
        <color theme="0"/>
      </bottom>
      <diagonal/>
    </border>
    <border>
      <left style="thin">
        <color rgb="FF175259"/>
      </left>
      <right style="thin">
        <color rgb="FF175259"/>
      </right>
      <top style="thin">
        <color rgb="FF175259"/>
      </top>
      <bottom/>
      <diagonal/>
    </border>
    <border>
      <left style="thin">
        <color theme="0"/>
      </left>
      <right/>
      <top style="thin">
        <color rgb="FF175259"/>
      </top>
      <bottom style="thin">
        <color rgb="FF175259"/>
      </bottom>
      <diagonal/>
    </border>
    <border>
      <left style="thin">
        <color theme="0"/>
      </left>
      <right/>
      <top/>
      <bottom style="thin">
        <color rgb="FF175259"/>
      </bottom>
      <diagonal/>
    </border>
    <border>
      <left style="medium">
        <color rgb="FF175259"/>
      </left>
      <right/>
      <top style="medium">
        <color rgb="FF175259"/>
      </top>
      <bottom/>
      <diagonal/>
    </border>
    <border>
      <left/>
      <right/>
      <top style="medium">
        <color rgb="FF175259"/>
      </top>
      <bottom/>
      <diagonal/>
    </border>
    <border>
      <left/>
      <right style="medium">
        <color rgb="FF175259"/>
      </right>
      <top style="medium">
        <color rgb="FF175259"/>
      </top>
      <bottom/>
      <diagonal/>
    </border>
    <border>
      <left style="medium">
        <color rgb="FF175259"/>
      </left>
      <right/>
      <top/>
      <bottom/>
      <diagonal/>
    </border>
    <border>
      <left/>
      <right style="medium">
        <color rgb="FF175259"/>
      </right>
      <top/>
      <bottom/>
      <diagonal/>
    </border>
    <border>
      <left style="medium">
        <color rgb="FF175259"/>
      </left>
      <right/>
      <top/>
      <bottom style="medium">
        <color rgb="FF175259"/>
      </bottom>
      <diagonal/>
    </border>
    <border>
      <left/>
      <right/>
      <top/>
      <bottom style="medium">
        <color rgb="FF175259"/>
      </bottom>
      <diagonal/>
    </border>
    <border>
      <left/>
      <right style="medium">
        <color rgb="FF175259"/>
      </right>
      <top/>
      <bottom style="medium">
        <color rgb="FF175259"/>
      </bottom>
      <diagonal/>
    </border>
    <border>
      <left style="medium">
        <color rgb="FF175259"/>
      </left>
      <right style="medium">
        <color rgb="FF175259"/>
      </right>
      <top style="medium">
        <color rgb="FF175259"/>
      </top>
      <bottom/>
      <diagonal/>
    </border>
    <border>
      <left style="medium">
        <color rgb="FF175259"/>
      </left>
      <right style="medium">
        <color rgb="FF175259"/>
      </right>
      <top/>
      <bottom/>
      <diagonal/>
    </border>
    <border>
      <left style="medium">
        <color rgb="FF175259"/>
      </left>
      <right style="medium">
        <color rgb="FF175259"/>
      </right>
      <top/>
      <bottom style="medium">
        <color rgb="FF175259"/>
      </bottom>
      <diagonal/>
    </border>
    <border>
      <left style="thin">
        <color theme="0"/>
      </left>
      <right style="thin">
        <color rgb="FF175259"/>
      </right>
      <top/>
      <bottom/>
      <diagonal/>
    </border>
    <border>
      <left style="thin">
        <color theme="0"/>
      </left>
      <right/>
      <top style="thin">
        <color rgb="FF175259"/>
      </top>
      <bottom style="thin">
        <color theme="0"/>
      </bottom>
      <diagonal/>
    </border>
    <border>
      <left style="thin">
        <color theme="0"/>
      </left>
      <right/>
      <top style="thin">
        <color rgb="FF175259"/>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diagonal/>
    </border>
    <border>
      <left style="thin">
        <color rgb="FFCCDE82"/>
      </left>
      <right/>
      <top/>
      <bottom/>
      <diagonal/>
    </border>
    <border>
      <left style="thin">
        <color theme="0"/>
      </left>
      <right style="thin">
        <color rgb="FF175259"/>
      </right>
      <top/>
      <bottom style="thin">
        <color rgb="FF175259"/>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indexed="64"/>
      </right>
      <top style="thin">
        <color auto="1"/>
      </top>
      <bottom/>
      <diagonal/>
    </border>
    <border>
      <left style="thin">
        <color theme="0"/>
      </left>
      <right style="thin">
        <color theme="0"/>
      </right>
      <top/>
      <bottom/>
      <diagonal/>
    </border>
    <border>
      <left style="thin">
        <color indexed="64"/>
      </left>
      <right/>
      <top/>
      <bottom/>
      <diagonal/>
    </border>
    <border>
      <left/>
      <right style="thin">
        <color indexed="64"/>
      </right>
      <top/>
      <bottom/>
      <diagonal/>
    </border>
    <border>
      <left style="medium">
        <color rgb="FF175259"/>
      </left>
      <right/>
      <top style="thin">
        <color theme="0"/>
      </top>
      <bottom style="thin">
        <color theme="0"/>
      </bottom>
      <diagonal/>
    </border>
    <border>
      <left style="medium">
        <color rgb="FF175259"/>
      </left>
      <right/>
      <top style="thin">
        <color theme="0"/>
      </top>
      <bottom/>
      <diagonal/>
    </border>
    <border>
      <left style="thin">
        <color indexed="64"/>
      </left>
      <right style="thin">
        <color theme="0" tint="-0.34998626667073579"/>
      </right>
      <top style="thin">
        <color indexed="64"/>
      </top>
      <bottom/>
      <diagonal/>
    </border>
    <border>
      <left/>
      <right style="thin">
        <color theme="0" tint="-0.34998626667073579"/>
      </right>
      <top style="thin">
        <color indexed="64"/>
      </top>
      <bottom/>
      <diagonal/>
    </border>
    <border>
      <left style="medium">
        <color theme="0"/>
      </left>
      <right style="medium">
        <color theme="0"/>
      </right>
      <top style="medium">
        <color theme="0"/>
      </top>
      <bottom/>
      <diagonal/>
    </border>
    <border>
      <left style="medium">
        <color theme="0"/>
      </left>
      <right style="medium">
        <color theme="0"/>
      </right>
      <top/>
      <bottom/>
      <diagonal/>
    </border>
    <border>
      <left style="medium">
        <color theme="0"/>
      </left>
      <right style="medium">
        <color theme="0"/>
      </right>
      <top/>
      <bottom style="medium">
        <color theme="0"/>
      </bottom>
      <diagonal/>
    </border>
    <border>
      <left style="thin">
        <color rgb="FF175259"/>
      </left>
      <right style="thin">
        <color rgb="FF175259"/>
      </right>
      <top/>
      <bottom style="thin">
        <color theme="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theme="0"/>
      </left>
      <right/>
      <top style="thin">
        <color theme="0"/>
      </top>
      <bottom style="thin">
        <color theme="0"/>
      </bottom>
      <diagonal/>
    </border>
    <border>
      <left/>
      <right style="thin">
        <color theme="0"/>
      </right>
      <top/>
      <bottom style="thick">
        <color theme="0"/>
      </bottom>
      <diagonal/>
    </border>
    <border>
      <left style="thin">
        <color theme="0"/>
      </left>
      <right style="thin">
        <color theme="0"/>
      </right>
      <top/>
      <bottom style="thick">
        <color theme="0"/>
      </bottom>
      <diagonal/>
    </border>
    <border>
      <left style="thin">
        <color theme="0"/>
      </left>
      <right/>
      <top/>
      <bottom style="thick">
        <color theme="0"/>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rgb="FF175259"/>
      </left>
      <right style="thin">
        <color rgb="FF175259"/>
      </right>
      <top/>
      <bottom style="thin">
        <color indexed="64"/>
      </bottom>
      <diagonal/>
    </border>
    <border>
      <left style="thin">
        <color rgb="FF175259"/>
      </left>
      <right/>
      <top style="thin">
        <color rgb="FF175259"/>
      </top>
      <bottom style="thin">
        <color indexed="64"/>
      </bottom>
      <diagonal/>
    </border>
    <border>
      <left/>
      <right style="thin">
        <color rgb="FF175259"/>
      </right>
      <top style="thin">
        <color rgb="FF175259"/>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175259"/>
      </right>
      <top style="thin">
        <color indexed="64"/>
      </top>
      <bottom style="thin">
        <color indexed="64"/>
      </bottom>
      <diagonal/>
    </border>
    <border>
      <left style="thin">
        <color rgb="FF175259"/>
      </left>
      <right style="thin">
        <color indexed="64"/>
      </right>
      <top style="thin">
        <color indexed="64"/>
      </top>
      <bottom style="thin">
        <color indexed="64"/>
      </bottom>
      <diagonal/>
    </border>
    <border>
      <left style="thin">
        <color rgb="FF175259"/>
      </left>
      <right style="thin">
        <color indexed="64"/>
      </right>
      <top style="thin">
        <color rgb="FF175259"/>
      </top>
      <bottom style="thin">
        <color rgb="FF175259"/>
      </bottom>
      <diagonal/>
    </border>
  </borders>
  <cellStyleXfs count="8">
    <xf numFmtId="0" fontId="0" fillId="0" borderId="0"/>
    <xf numFmtId="165" fontId="1" fillId="0" borderId="0" applyFont="0" applyFill="0" applyBorder="0" applyAlignment="0" applyProtection="0"/>
    <xf numFmtId="9" fontId="1" fillId="0" borderId="0" applyFont="0" applyFill="0" applyBorder="0" applyAlignment="0" applyProtection="0"/>
    <xf numFmtId="0" fontId="29" fillId="0" borderId="0"/>
    <xf numFmtId="0" fontId="33" fillId="9" borderId="0" applyNumberFormat="0" applyBorder="0" applyAlignment="0" applyProtection="0"/>
    <xf numFmtId="0" fontId="47" fillId="0" borderId="0" applyNumberFormat="0" applyFill="0" applyBorder="0" applyAlignment="0" applyProtection="0"/>
    <xf numFmtId="0" fontId="1" fillId="0" borderId="0"/>
    <xf numFmtId="164" fontId="1" fillId="0" borderId="0" applyFont="0" applyFill="0" applyBorder="0" applyAlignment="0" applyProtection="0"/>
  </cellStyleXfs>
  <cellXfs count="834">
    <xf numFmtId="0" fontId="0" fillId="0" borderId="0" xfId="0"/>
    <xf numFmtId="0" fontId="0" fillId="2" borderId="0" xfId="0" applyFill="1"/>
    <xf numFmtId="0" fontId="2" fillId="2" borderId="0" xfId="0" applyFont="1" applyFill="1"/>
    <xf numFmtId="0" fontId="3" fillId="2" borderId="0" xfId="0" applyFont="1" applyFill="1"/>
    <xf numFmtId="0" fontId="10" fillId="2" borderId="0" xfId="0" applyFont="1" applyFill="1" applyAlignment="1">
      <alignment horizontal="left" vertical="center" indent="1"/>
    </xf>
    <xf numFmtId="0" fontId="12" fillId="4" borderId="6" xfId="0" applyFont="1" applyFill="1" applyBorder="1"/>
    <xf numFmtId="0" fontId="2" fillId="4" borderId="5" xfId="0" applyFont="1" applyFill="1" applyBorder="1"/>
    <xf numFmtId="0" fontId="2" fillId="2" borderId="0" xfId="0" applyFont="1" applyFill="1" applyAlignment="1">
      <alignment vertical="center"/>
    </xf>
    <xf numFmtId="0" fontId="8" fillId="8" borderId="0" xfId="0" applyFont="1" applyFill="1" applyAlignment="1">
      <alignment horizontal="center"/>
    </xf>
    <xf numFmtId="0" fontId="2" fillId="2" borderId="1" xfId="0" applyFont="1" applyFill="1" applyBorder="1" applyAlignment="1" applyProtection="1">
      <alignment vertical="center"/>
      <protection locked="0"/>
    </xf>
    <xf numFmtId="165" fontId="2" fillId="2" borderId="1" xfId="1" applyFont="1" applyFill="1" applyBorder="1" applyAlignment="1" applyProtection="1">
      <alignment vertical="center"/>
      <protection locked="0"/>
    </xf>
    <xf numFmtId="14" fontId="2" fillId="2" borderId="1" xfId="0" applyNumberFormat="1" applyFont="1" applyFill="1" applyBorder="1" applyAlignment="1" applyProtection="1">
      <alignment vertical="center"/>
      <protection locked="0"/>
    </xf>
    <xf numFmtId="0" fontId="2" fillId="0" borderId="0" xfId="0" applyFont="1" applyProtection="1">
      <protection locked="0"/>
    </xf>
    <xf numFmtId="0" fontId="0" fillId="2" borderId="49" xfId="0" applyFill="1" applyBorder="1"/>
    <xf numFmtId="0" fontId="0" fillId="2" borderId="50" xfId="0" applyFill="1" applyBorder="1"/>
    <xf numFmtId="0" fontId="0" fillId="2" borderId="51" xfId="0" applyFill="1" applyBorder="1"/>
    <xf numFmtId="0" fontId="0" fillId="2" borderId="53" xfId="0" applyFill="1" applyBorder="1"/>
    <xf numFmtId="0" fontId="18" fillId="3" borderId="54" xfId="0" applyFont="1" applyFill="1" applyBorder="1"/>
    <xf numFmtId="0" fontId="0" fillId="2" borderId="55" xfId="0" applyFill="1" applyBorder="1"/>
    <xf numFmtId="0" fontId="0" fillId="2" borderId="56" xfId="0" applyFill="1" applyBorder="1"/>
    <xf numFmtId="0" fontId="19" fillId="3" borderId="46" xfId="0" applyFont="1" applyFill="1" applyBorder="1"/>
    <xf numFmtId="0" fontId="10" fillId="2" borderId="49" xfId="0" applyFont="1" applyFill="1" applyBorder="1" applyAlignment="1">
      <alignment horizontal="left" vertical="center" indent="1"/>
    </xf>
    <xf numFmtId="0" fontId="10" fillId="2" borderId="51" xfId="0" applyFont="1" applyFill="1" applyBorder="1" applyAlignment="1">
      <alignment horizontal="left" vertical="center" indent="1"/>
    </xf>
    <xf numFmtId="0" fontId="19" fillId="0" borderId="0" xfId="0" applyFont="1"/>
    <xf numFmtId="0" fontId="3" fillId="2" borderId="0" xfId="0" applyFont="1" applyFill="1" applyAlignment="1">
      <alignment vertical="center" wrapText="1"/>
    </xf>
    <xf numFmtId="0" fontId="16" fillId="2" borderId="0" xfId="0" applyFont="1" applyFill="1" applyAlignment="1">
      <alignment vertical="center" wrapText="1"/>
    </xf>
    <xf numFmtId="14" fontId="2" fillId="2" borderId="1" xfId="0" applyNumberFormat="1" applyFont="1" applyFill="1" applyBorder="1" applyAlignment="1" applyProtection="1">
      <alignment horizontal="left" vertical="center"/>
      <protection locked="0"/>
    </xf>
    <xf numFmtId="0" fontId="9" fillId="3" borderId="27" xfId="0" applyFont="1" applyFill="1" applyBorder="1" applyAlignment="1">
      <alignment vertical="center"/>
    </xf>
    <xf numFmtId="14" fontId="2" fillId="2" borderId="4" xfId="0" applyNumberFormat="1" applyFont="1" applyFill="1" applyBorder="1" applyAlignment="1" applyProtection="1">
      <alignment vertical="center"/>
      <protection locked="0"/>
    </xf>
    <xf numFmtId="0" fontId="2" fillId="2" borderId="0" xfId="0" applyFont="1" applyFill="1" applyAlignment="1">
      <alignment horizontal="left" vertical="center"/>
    </xf>
    <xf numFmtId="0" fontId="2" fillId="2" borderId="5" xfId="0" applyFont="1" applyFill="1" applyBorder="1" applyAlignment="1">
      <alignment horizontal="left" vertical="center"/>
    </xf>
    <xf numFmtId="0" fontId="9" fillId="3" borderId="4" xfId="0" applyFont="1" applyFill="1" applyBorder="1" applyAlignment="1">
      <alignment vertical="center"/>
    </xf>
    <xf numFmtId="0" fontId="9" fillId="3" borderId="31" xfId="0" applyFont="1" applyFill="1" applyBorder="1" applyAlignment="1">
      <alignment horizontal="left" vertical="center"/>
    </xf>
    <xf numFmtId="0" fontId="9" fillId="3" borderId="59" xfId="0" applyFont="1" applyFill="1" applyBorder="1" applyAlignment="1">
      <alignment horizontal="left" vertical="center"/>
    </xf>
    <xf numFmtId="0" fontId="9" fillId="3" borderId="40" xfId="0" applyFont="1" applyFill="1" applyBorder="1" applyAlignment="1">
      <alignment horizontal="left" vertical="center"/>
    </xf>
    <xf numFmtId="0" fontId="9" fillId="3" borderId="26" xfId="0" applyFont="1" applyFill="1" applyBorder="1" applyAlignment="1">
      <alignment horizontal="left" vertical="center"/>
    </xf>
    <xf numFmtId="0" fontId="3" fillId="0" borderId="0" xfId="0" applyFont="1" applyAlignment="1" applyProtection="1">
      <alignment horizontal="left" vertical="center" wrapText="1"/>
      <protection locked="0"/>
    </xf>
    <xf numFmtId="0" fontId="9" fillId="3" borderId="1" xfId="0" applyFont="1" applyFill="1" applyBorder="1" applyAlignment="1">
      <alignment horizontal="left" vertical="center"/>
    </xf>
    <xf numFmtId="0" fontId="2" fillId="0" borderId="0" xfId="0" applyFont="1" applyAlignment="1" applyProtection="1">
      <alignment horizontal="left" vertical="center" wrapText="1"/>
      <protection locked="0"/>
    </xf>
    <xf numFmtId="0" fontId="2" fillId="0" borderId="0" xfId="0" applyFont="1" applyAlignment="1" applyProtection="1">
      <alignment vertical="center" wrapText="1"/>
      <protection locked="0"/>
    </xf>
    <xf numFmtId="14" fontId="3" fillId="0" borderId="0" xfId="0" applyNumberFormat="1" applyFont="1" applyAlignment="1" applyProtection="1">
      <alignment horizontal="left" vertical="center" wrapText="1"/>
      <protection locked="0"/>
    </xf>
    <xf numFmtId="0" fontId="0" fillId="2" borderId="0" xfId="0" applyFill="1" applyAlignment="1">
      <alignment vertical="center"/>
    </xf>
    <xf numFmtId="0" fontId="18" fillId="3" borderId="1" xfId="0" applyFont="1" applyFill="1" applyBorder="1" applyAlignment="1">
      <alignment vertical="center" wrapText="1"/>
    </xf>
    <xf numFmtId="0" fontId="0" fillId="2" borderId="1" xfId="0" applyFill="1" applyBorder="1" applyAlignment="1">
      <alignment vertical="center"/>
    </xf>
    <xf numFmtId="0" fontId="0" fillId="2" borderId="1" xfId="0" applyFill="1" applyBorder="1" applyAlignment="1">
      <alignment vertical="center" wrapText="1"/>
    </xf>
    <xf numFmtId="0" fontId="21" fillId="2" borderId="0" xfId="0" applyFont="1" applyFill="1" applyAlignment="1">
      <alignment vertical="center"/>
    </xf>
    <xf numFmtId="0" fontId="13" fillId="2" borderId="0" xfId="0" applyFont="1" applyFill="1" applyAlignment="1">
      <alignment vertical="center"/>
    </xf>
    <xf numFmtId="0" fontId="0" fillId="2" borderId="0" xfId="0" applyFill="1" applyAlignment="1">
      <alignment vertical="center" wrapText="1"/>
    </xf>
    <xf numFmtId="0" fontId="24" fillId="2" borderId="0" xfId="0" applyFont="1" applyFill="1" applyAlignment="1">
      <alignment vertical="center" wrapText="1"/>
    </xf>
    <xf numFmtId="0" fontId="18" fillId="2" borderId="0" xfId="0" applyFont="1" applyFill="1"/>
    <xf numFmtId="0" fontId="18" fillId="2" borderId="49" xfId="0" applyFont="1" applyFill="1" applyBorder="1"/>
    <xf numFmtId="0" fontId="7" fillId="2" borderId="0" xfId="0" applyFont="1" applyFill="1"/>
    <xf numFmtId="0" fontId="2" fillId="2" borderId="36" xfId="0" applyFont="1" applyFill="1" applyBorder="1" applyAlignment="1" applyProtection="1">
      <alignment horizontal="left" vertical="center"/>
      <protection locked="0"/>
    </xf>
    <xf numFmtId="0" fontId="9" fillId="3" borderId="58" xfId="0" applyFont="1" applyFill="1" applyBorder="1" applyAlignment="1">
      <alignment horizontal="left" vertical="center"/>
    </xf>
    <xf numFmtId="0" fontId="0" fillId="0" borderId="0" xfId="0" applyAlignment="1">
      <alignment vertical="center"/>
    </xf>
    <xf numFmtId="0" fontId="2" fillId="4" borderId="6" xfId="0" applyFont="1" applyFill="1" applyBorder="1" applyAlignment="1">
      <alignment vertical="center"/>
    </xf>
    <xf numFmtId="0" fontId="2" fillId="4" borderId="5" xfId="0" applyFont="1" applyFill="1" applyBorder="1" applyAlignment="1">
      <alignment vertical="center"/>
    </xf>
    <xf numFmtId="0" fontId="8" fillId="4" borderId="5" xfId="0" applyFont="1" applyFill="1" applyBorder="1" applyAlignment="1">
      <alignment vertical="center"/>
    </xf>
    <xf numFmtId="0" fontId="12" fillId="4" borderId="6" xfId="0" applyFont="1" applyFill="1" applyBorder="1" applyAlignment="1">
      <alignment vertical="center"/>
    </xf>
    <xf numFmtId="0" fontId="2" fillId="4" borderId="10" xfId="0" applyFont="1" applyFill="1" applyBorder="1" applyAlignment="1">
      <alignment vertical="center"/>
    </xf>
    <xf numFmtId="0" fontId="2" fillId="2" borderId="3" xfId="0" applyFont="1" applyFill="1" applyBorder="1" applyAlignment="1">
      <alignment vertical="center"/>
    </xf>
    <xf numFmtId="0" fontId="9" fillId="3" borderId="25" xfId="0" applyFont="1" applyFill="1" applyBorder="1" applyAlignment="1">
      <alignment vertical="center"/>
    </xf>
    <xf numFmtId="0" fontId="9" fillId="3" borderId="35" xfId="0" applyFont="1" applyFill="1" applyBorder="1" applyAlignment="1">
      <alignment vertical="center"/>
    </xf>
    <xf numFmtId="0" fontId="9" fillId="3" borderId="16" xfId="0" applyFont="1" applyFill="1" applyBorder="1" applyAlignment="1">
      <alignment vertical="center"/>
    </xf>
    <xf numFmtId="0" fontId="9" fillId="3" borderId="14" xfId="0" applyFont="1" applyFill="1" applyBorder="1" applyAlignment="1">
      <alignment vertical="center"/>
    </xf>
    <xf numFmtId="0" fontId="9" fillId="3" borderId="40" xfId="0" applyFont="1" applyFill="1" applyBorder="1" applyAlignment="1">
      <alignment vertical="center"/>
    </xf>
    <xf numFmtId="0" fontId="2" fillId="2" borderId="5" xfId="0" applyFont="1" applyFill="1" applyBorder="1" applyAlignment="1">
      <alignment vertical="center"/>
    </xf>
    <xf numFmtId="0" fontId="9" fillId="3" borderId="57" xfId="0" applyFont="1" applyFill="1" applyBorder="1" applyAlignment="1">
      <alignment vertical="center"/>
    </xf>
    <xf numFmtId="0" fontId="9" fillId="3" borderId="5" xfId="0" applyFont="1" applyFill="1" applyBorder="1" applyAlignment="1">
      <alignment horizontal="center" vertical="center"/>
    </xf>
    <xf numFmtId="0" fontId="8" fillId="5" borderId="43" xfId="0" applyFont="1" applyFill="1" applyBorder="1" applyAlignment="1">
      <alignment vertical="center"/>
    </xf>
    <xf numFmtId="0" fontId="8" fillId="2" borderId="0" xfId="0" applyFont="1" applyFill="1" applyAlignment="1">
      <alignment vertical="center" wrapText="1"/>
    </xf>
    <xf numFmtId="0" fontId="9" fillId="3" borderId="33" xfId="0" applyFont="1" applyFill="1" applyBorder="1" applyAlignment="1">
      <alignment vertical="center"/>
    </xf>
    <xf numFmtId="0" fontId="8" fillId="5" borderId="1" xfId="0" applyFont="1" applyFill="1" applyBorder="1" applyAlignment="1">
      <alignment vertical="center"/>
    </xf>
    <xf numFmtId="0" fontId="8" fillId="4" borderId="1" xfId="0" applyFont="1" applyFill="1" applyBorder="1" applyAlignment="1">
      <alignment vertical="center"/>
    </xf>
    <xf numFmtId="0" fontId="8" fillId="2" borderId="0" xfId="0" applyFont="1" applyFill="1" applyAlignment="1">
      <alignment vertical="center"/>
    </xf>
    <xf numFmtId="166" fontId="2" fillId="2" borderId="0" xfId="0" applyNumberFormat="1" applyFont="1" applyFill="1" applyAlignment="1">
      <alignment vertical="center"/>
    </xf>
    <xf numFmtId="166" fontId="21" fillId="2" borderId="0" xfId="0" applyNumberFormat="1" applyFont="1" applyFill="1" applyAlignment="1">
      <alignment vertical="center"/>
    </xf>
    <xf numFmtId="0" fontId="2" fillId="2" borderId="0" xfId="0" applyFont="1" applyFill="1" applyAlignment="1">
      <alignment horizontal="center" vertical="center"/>
    </xf>
    <xf numFmtId="0" fontId="2" fillId="4" borderId="10" xfId="0" applyFont="1" applyFill="1" applyBorder="1"/>
    <xf numFmtId="0" fontId="8" fillId="2" borderId="0" xfId="0" applyFont="1" applyFill="1"/>
    <xf numFmtId="0" fontId="8" fillId="4" borderId="5" xfId="0" applyFont="1" applyFill="1" applyBorder="1" applyAlignment="1">
      <alignment horizontal="right" vertical="center"/>
    </xf>
    <xf numFmtId="0" fontId="9" fillId="3" borderId="28" xfId="0" applyFont="1" applyFill="1" applyBorder="1" applyAlignment="1">
      <alignment vertical="center" wrapText="1"/>
    </xf>
    <xf numFmtId="0" fontId="9" fillId="3" borderId="2" xfId="0" applyFont="1" applyFill="1" applyBorder="1" applyAlignment="1">
      <alignment vertical="center" wrapText="1"/>
    </xf>
    <xf numFmtId="0" fontId="9" fillId="3" borderId="30" xfId="0" applyFont="1" applyFill="1" applyBorder="1" applyAlignment="1">
      <alignment vertical="center" wrapText="1"/>
    </xf>
    <xf numFmtId="0" fontId="8" fillId="2" borderId="0" xfId="0" applyFont="1" applyFill="1" applyAlignment="1">
      <alignment horizontal="right" vertical="center"/>
    </xf>
    <xf numFmtId="165" fontId="8" fillId="2" borderId="0" xfId="0" applyNumberFormat="1" applyFont="1" applyFill="1" applyAlignment="1">
      <alignment vertical="center"/>
    </xf>
    <xf numFmtId="0" fontId="9" fillId="2" borderId="0" xfId="0" applyFont="1" applyFill="1" applyAlignment="1">
      <alignment horizontal="left" vertical="center"/>
    </xf>
    <xf numFmtId="0" fontId="16" fillId="2" borderId="0" xfId="0" applyFont="1" applyFill="1" applyAlignment="1">
      <alignment horizontal="left" vertical="center" wrapText="1"/>
    </xf>
    <xf numFmtId="0" fontId="9" fillId="3" borderId="25" xfId="0" applyFont="1" applyFill="1" applyBorder="1" applyAlignment="1">
      <alignment vertical="center" wrapText="1"/>
    </xf>
    <xf numFmtId="0" fontId="9" fillId="3" borderId="32" xfId="0" applyFont="1" applyFill="1" applyBorder="1" applyAlignment="1">
      <alignment vertical="center" wrapText="1"/>
    </xf>
    <xf numFmtId="0" fontId="9" fillId="3" borderId="24" xfId="0" applyFont="1" applyFill="1" applyBorder="1" applyAlignment="1">
      <alignment horizontal="left" vertical="center"/>
    </xf>
    <xf numFmtId="0" fontId="9" fillId="3" borderId="1" xfId="0" applyFont="1" applyFill="1" applyBorder="1" applyAlignment="1">
      <alignment vertical="center"/>
    </xf>
    <xf numFmtId="0" fontId="9" fillId="3" borderId="23" xfId="0" applyFont="1" applyFill="1" applyBorder="1" applyAlignment="1">
      <alignment horizontal="left" vertical="center"/>
    </xf>
    <xf numFmtId="0" fontId="9" fillId="3" borderId="22" xfId="0" applyFont="1" applyFill="1" applyBorder="1" applyAlignment="1">
      <alignment horizontal="left" vertical="center"/>
    </xf>
    <xf numFmtId="0" fontId="9" fillId="2" borderId="0" xfId="0" applyFont="1" applyFill="1" applyAlignment="1">
      <alignment horizontal="center" vertical="center"/>
    </xf>
    <xf numFmtId="0" fontId="9" fillId="3" borderId="34" xfId="0" applyFont="1" applyFill="1" applyBorder="1" applyAlignment="1">
      <alignment horizontal="left" vertical="center"/>
    </xf>
    <xf numFmtId="0" fontId="7" fillId="2" borderId="0" xfId="0" applyFont="1" applyFill="1" applyAlignment="1">
      <alignment vertical="center"/>
    </xf>
    <xf numFmtId="0" fontId="8" fillId="8" borderId="2" xfId="0" applyFont="1" applyFill="1" applyBorder="1" applyAlignment="1">
      <alignment horizontal="right" vertical="center"/>
    </xf>
    <xf numFmtId="0" fontId="8" fillId="6" borderId="2" xfId="0" applyFont="1" applyFill="1" applyBorder="1" applyAlignment="1">
      <alignment horizontal="right" vertical="center"/>
    </xf>
    <xf numFmtId="0" fontId="15" fillId="2" borderId="0" xfId="0" applyFont="1" applyFill="1" applyAlignment="1">
      <alignment horizontal="center" vertical="center" wrapText="1"/>
    </xf>
    <xf numFmtId="0" fontId="12" fillId="2" borderId="0" xfId="0" applyFont="1" applyFill="1" applyAlignment="1">
      <alignment vertical="center"/>
    </xf>
    <xf numFmtId="0" fontId="8" fillId="8" borderId="0" xfId="0" applyFont="1" applyFill="1" applyAlignment="1">
      <alignment horizontal="center" vertical="center"/>
    </xf>
    <xf numFmtId="0" fontId="8" fillId="8" borderId="0" xfId="0" applyFont="1" applyFill="1" applyAlignment="1">
      <alignment horizontal="center" vertical="center" wrapText="1"/>
    </xf>
    <xf numFmtId="0" fontId="8" fillId="8" borderId="1" xfId="0" applyFont="1" applyFill="1" applyBorder="1" applyAlignment="1">
      <alignment vertical="center"/>
    </xf>
    <xf numFmtId="0" fontId="8" fillId="2" borderId="0" xfId="0" applyFont="1" applyFill="1" applyAlignment="1">
      <alignment horizontal="center" vertical="center"/>
    </xf>
    <xf numFmtId="0" fontId="2" fillId="0" borderId="0" xfId="0" applyFont="1" applyAlignment="1">
      <alignment vertical="center"/>
    </xf>
    <xf numFmtId="0" fontId="2" fillId="0" borderId="0" xfId="0" applyFont="1" applyAlignment="1">
      <alignment vertical="center" wrapText="1"/>
    </xf>
    <xf numFmtId="0" fontId="7" fillId="4" borderId="6" xfId="0" applyFont="1" applyFill="1" applyBorder="1" applyAlignment="1">
      <alignment vertical="center"/>
    </xf>
    <xf numFmtId="0" fontId="7" fillId="4" borderId="5" xfId="0" applyFont="1" applyFill="1" applyBorder="1" applyAlignment="1">
      <alignment vertical="center"/>
    </xf>
    <xf numFmtId="0" fontId="7" fillId="4" borderId="5" xfId="0" applyFont="1" applyFill="1" applyBorder="1"/>
    <xf numFmtId="0" fontId="9" fillId="3" borderId="1" xfId="0" applyFont="1" applyFill="1" applyBorder="1" applyAlignment="1">
      <alignment horizontal="center" vertical="center"/>
    </xf>
    <xf numFmtId="0" fontId="8" fillId="8" borderId="1" xfId="0" applyFont="1" applyFill="1" applyBorder="1" applyAlignment="1">
      <alignment horizontal="left" vertical="center"/>
    </xf>
    <xf numFmtId="0" fontId="25" fillId="4" borderId="1" xfId="0" applyFont="1" applyFill="1" applyBorder="1" applyAlignment="1">
      <alignment wrapText="1"/>
    </xf>
    <xf numFmtId="0" fontId="2" fillId="4" borderId="6" xfId="0" applyFont="1" applyFill="1" applyBorder="1"/>
    <xf numFmtId="0" fontId="12" fillId="4" borderId="6" xfId="0" applyFont="1" applyFill="1" applyBorder="1" applyAlignment="1">
      <alignment horizontal="left" vertical="center"/>
    </xf>
    <xf numFmtId="0" fontId="9" fillId="3" borderId="35" xfId="0" applyFont="1" applyFill="1" applyBorder="1" applyAlignment="1">
      <alignment horizontal="left" vertical="center"/>
    </xf>
    <xf numFmtId="0" fontId="9" fillId="3" borderId="14" xfId="0" applyFont="1" applyFill="1" applyBorder="1" applyAlignment="1">
      <alignment horizontal="left" vertical="center"/>
    </xf>
    <xf numFmtId="0" fontId="18" fillId="3" borderId="1" xfId="0" applyFont="1" applyFill="1" applyBorder="1"/>
    <xf numFmtId="0" fontId="26" fillId="2" borderId="0" xfId="0" applyFont="1" applyFill="1"/>
    <xf numFmtId="0" fontId="8" fillId="8" borderId="1" xfId="0" applyFont="1" applyFill="1" applyBorder="1" applyAlignment="1">
      <alignment horizontal="left" vertical="center" wrapText="1"/>
    </xf>
    <xf numFmtId="166" fontId="13" fillId="2" borderId="0" xfId="0" applyNumberFormat="1" applyFont="1" applyFill="1" applyAlignment="1">
      <alignment vertical="center"/>
    </xf>
    <xf numFmtId="9" fontId="13" fillId="2" borderId="0" xfId="2" applyFont="1" applyFill="1" applyBorder="1" applyAlignment="1">
      <alignment vertical="center"/>
    </xf>
    <xf numFmtId="166" fontId="13" fillId="2" borderId="0" xfId="1" applyNumberFormat="1" applyFont="1" applyFill="1" applyBorder="1" applyAlignment="1">
      <alignment horizontal="center" vertical="center"/>
    </xf>
    <xf numFmtId="165" fontId="0" fillId="2" borderId="0" xfId="0" applyNumberFormat="1" applyFill="1" applyAlignment="1">
      <alignment vertical="center"/>
    </xf>
    <xf numFmtId="165" fontId="0" fillId="2" borderId="0" xfId="1" applyFont="1" applyFill="1" applyAlignment="1">
      <alignment vertical="center"/>
    </xf>
    <xf numFmtId="0" fontId="18" fillId="3" borderId="0" xfId="0" applyFont="1" applyFill="1" applyAlignment="1">
      <alignment vertical="center" wrapText="1"/>
    </xf>
    <xf numFmtId="166" fontId="0" fillId="2" borderId="0" xfId="0" applyNumberFormat="1" applyFill="1" applyAlignment="1">
      <alignment vertical="center"/>
    </xf>
    <xf numFmtId="9" fontId="0" fillId="2" borderId="0" xfId="2" applyFont="1" applyFill="1" applyAlignment="1">
      <alignment vertical="center"/>
    </xf>
    <xf numFmtId="9" fontId="0" fillId="2" borderId="1" xfId="2" applyFont="1" applyFill="1" applyBorder="1" applyAlignment="1">
      <alignment vertical="center"/>
    </xf>
    <xf numFmtId="0" fontId="0" fillId="2" borderId="1" xfId="0" applyFill="1" applyBorder="1" applyAlignment="1">
      <alignment horizontal="center" vertical="center"/>
    </xf>
    <xf numFmtId="166" fontId="0" fillId="2" borderId="0" xfId="1" applyNumberFormat="1" applyFont="1" applyFill="1" applyAlignment="1">
      <alignment vertical="center"/>
    </xf>
    <xf numFmtId="0" fontId="8" fillId="8" borderId="62" xfId="0" applyFont="1" applyFill="1" applyBorder="1" applyAlignment="1">
      <alignment horizontal="center" vertical="center" wrapText="1"/>
    </xf>
    <xf numFmtId="0" fontId="8" fillId="8" borderId="62" xfId="0" applyFont="1" applyFill="1" applyBorder="1" applyAlignment="1">
      <alignment horizontal="center" vertical="center"/>
    </xf>
    <xf numFmtId="0" fontId="2" fillId="2" borderId="0" xfId="0" applyFont="1" applyFill="1" applyAlignment="1" applyProtection="1">
      <alignment horizontal="left" vertical="center"/>
      <protection locked="0"/>
    </xf>
    <xf numFmtId="0" fontId="9" fillId="3" borderId="27" xfId="0" applyFont="1" applyFill="1" applyBorder="1" applyAlignment="1">
      <alignment vertical="center" wrapText="1"/>
    </xf>
    <xf numFmtId="0" fontId="9" fillId="3" borderId="15" xfId="0" applyFont="1" applyFill="1" applyBorder="1" applyAlignment="1">
      <alignment vertical="center" wrapText="1"/>
    </xf>
    <xf numFmtId="0" fontId="8" fillId="5" borderId="43" xfId="0" applyFont="1" applyFill="1" applyBorder="1" applyAlignment="1">
      <alignment horizontal="center" vertical="center"/>
    </xf>
    <xf numFmtId="0" fontId="18" fillId="3" borderId="64" xfId="0" applyFont="1" applyFill="1" applyBorder="1"/>
    <xf numFmtId="0" fontId="0" fillId="2" borderId="65" xfId="0" applyFill="1" applyBorder="1"/>
    <xf numFmtId="0" fontId="28" fillId="2" borderId="66" xfId="0" applyFont="1" applyFill="1" applyBorder="1"/>
    <xf numFmtId="0" fontId="0" fillId="2" borderId="66" xfId="0" applyFill="1" applyBorder="1"/>
    <xf numFmtId="0" fontId="8" fillId="2" borderId="1" xfId="0" applyFont="1" applyFill="1" applyBorder="1" applyAlignment="1" applyProtection="1">
      <alignment vertical="center"/>
      <protection locked="0"/>
    </xf>
    <xf numFmtId="166" fontId="2" fillId="2" borderId="0" xfId="1" applyNumberFormat="1" applyFont="1" applyFill="1" applyBorder="1" applyAlignment="1" applyProtection="1">
      <alignment vertical="center"/>
    </xf>
    <xf numFmtId="0" fontId="9" fillId="3" borderId="43" xfId="0" applyFont="1" applyFill="1" applyBorder="1" applyAlignment="1">
      <alignment vertical="center"/>
    </xf>
    <xf numFmtId="0" fontId="8" fillId="4" borderId="10" xfId="0" applyFont="1" applyFill="1" applyBorder="1" applyAlignment="1">
      <alignment horizontal="right"/>
    </xf>
    <xf numFmtId="1" fontId="2" fillId="2" borderId="0" xfId="0" applyNumberFormat="1" applyFont="1" applyFill="1"/>
    <xf numFmtId="0" fontId="8" fillId="4" borderId="10" xfId="0" applyFont="1" applyFill="1" applyBorder="1" applyAlignment="1">
      <alignment horizontal="right" vertical="center"/>
    </xf>
    <xf numFmtId="0" fontId="0" fillId="2" borderId="1" xfId="0" applyFill="1" applyBorder="1"/>
    <xf numFmtId="0" fontId="9" fillId="3" borderId="43" xfId="0" applyFont="1" applyFill="1" applyBorder="1" applyAlignment="1">
      <alignment horizontal="center" vertical="center"/>
    </xf>
    <xf numFmtId="0" fontId="8" fillId="8" borderId="1" xfId="0" applyFont="1" applyFill="1" applyBorder="1" applyAlignment="1">
      <alignment horizontal="center" vertical="center"/>
    </xf>
    <xf numFmtId="0" fontId="12" fillId="4" borderId="5" xfId="0" applyFont="1" applyFill="1" applyBorder="1"/>
    <xf numFmtId="0" fontId="12" fillId="4" borderId="10" xfId="0" applyFont="1" applyFill="1" applyBorder="1"/>
    <xf numFmtId="0" fontId="8" fillId="5" borderId="2" xfId="0" applyFont="1" applyFill="1" applyBorder="1" applyAlignment="1">
      <alignment vertical="center" wrapText="1"/>
    </xf>
    <xf numFmtId="0" fontId="2" fillId="2" borderId="43" xfId="0" applyFont="1" applyFill="1" applyBorder="1" applyAlignment="1" applyProtection="1">
      <alignment vertical="center"/>
      <protection locked="0"/>
    </xf>
    <xf numFmtId="14" fontId="8" fillId="2" borderId="1" xfId="0" applyNumberFormat="1" applyFont="1" applyFill="1" applyBorder="1" applyProtection="1">
      <protection locked="0"/>
    </xf>
    <xf numFmtId="0" fontId="8" fillId="8" borderId="2" xfId="0" applyFont="1" applyFill="1" applyBorder="1" applyAlignment="1">
      <alignment vertical="center" wrapText="1"/>
    </xf>
    <xf numFmtId="0" fontId="25" fillId="4" borderId="1" xfId="0" applyFont="1" applyFill="1" applyBorder="1" applyAlignment="1">
      <alignment vertical="center" wrapText="1"/>
    </xf>
    <xf numFmtId="165" fontId="0" fillId="2" borderId="1" xfId="1" applyFont="1" applyFill="1" applyBorder="1"/>
    <xf numFmtId="0" fontId="33" fillId="9" borderId="1" xfId="4" applyBorder="1"/>
    <xf numFmtId="0" fontId="9" fillId="3" borderId="70" xfId="0" applyFont="1" applyFill="1" applyBorder="1" applyAlignment="1">
      <alignment vertical="center" wrapText="1"/>
    </xf>
    <xf numFmtId="0" fontId="8" fillId="5" borderId="1" xfId="0" applyFont="1" applyFill="1" applyBorder="1"/>
    <xf numFmtId="14" fontId="8" fillId="2" borderId="1" xfId="0" applyNumberFormat="1" applyFont="1" applyFill="1" applyBorder="1" applyAlignment="1" applyProtection="1">
      <alignment vertical="center"/>
      <protection locked="0"/>
    </xf>
    <xf numFmtId="0" fontId="18" fillId="3" borderId="43" xfId="0" applyFont="1" applyFill="1" applyBorder="1"/>
    <xf numFmtId="0" fontId="33" fillId="2" borderId="1" xfId="4" applyFill="1" applyBorder="1"/>
    <xf numFmtId="14" fontId="8" fillId="2" borderId="0" xfId="0" applyNumberFormat="1" applyFont="1" applyFill="1" applyAlignment="1" applyProtection="1">
      <alignment vertical="center"/>
      <protection locked="0"/>
    </xf>
    <xf numFmtId="0" fontId="9" fillId="3" borderId="1" xfId="0" applyFont="1" applyFill="1" applyBorder="1" applyAlignment="1">
      <alignment vertical="center" wrapText="1"/>
    </xf>
    <xf numFmtId="0" fontId="2" fillId="2" borderId="1" xfId="0" applyFont="1" applyFill="1" applyBorder="1" applyProtection="1">
      <protection locked="0"/>
    </xf>
    <xf numFmtId="0" fontId="8" fillId="2" borderId="1" xfId="0" applyFont="1" applyFill="1" applyBorder="1" applyAlignment="1" applyProtection="1">
      <alignment horizontal="left" vertical="center"/>
      <protection locked="0"/>
    </xf>
    <xf numFmtId="0" fontId="14" fillId="5" borderId="1" xfId="0" applyFont="1" applyFill="1" applyBorder="1" applyAlignment="1">
      <alignment horizontal="left" vertical="center"/>
    </xf>
    <xf numFmtId="0" fontId="9" fillId="3" borderId="19" xfId="0" applyFont="1" applyFill="1" applyBorder="1" applyAlignment="1">
      <alignment horizontal="left" vertical="center"/>
    </xf>
    <xf numFmtId="0" fontId="8" fillId="8" borderId="0" xfId="0" applyFont="1" applyFill="1"/>
    <xf numFmtId="0" fontId="8" fillId="4" borderId="2" xfId="0" applyFont="1" applyFill="1" applyBorder="1" applyAlignment="1">
      <alignment vertical="center"/>
    </xf>
    <xf numFmtId="0" fontId="8" fillId="4" borderId="1" xfId="0" applyFont="1" applyFill="1" applyBorder="1" applyAlignment="1">
      <alignment horizontal="left" vertical="center"/>
    </xf>
    <xf numFmtId="0" fontId="8" fillId="2" borderId="0" xfId="0" applyFont="1" applyFill="1" applyAlignment="1">
      <alignment horizontal="left" vertical="center"/>
    </xf>
    <xf numFmtId="0" fontId="8" fillId="4" borderId="1" xfId="0" applyFont="1" applyFill="1" applyBorder="1" applyAlignment="1">
      <alignment horizontal="center" vertical="center" wrapText="1"/>
    </xf>
    <xf numFmtId="0" fontId="9" fillId="3" borderId="61" xfId="0" applyFont="1" applyFill="1" applyBorder="1" applyAlignment="1">
      <alignment horizontal="left" vertical="center" wrapText="1"/>
    </xf>
    <xf numFmtId="0" fontId="8" fillId="8" borderId="1" xfId="0" applyFont="1" applyFill="1" applyBorder="1" applyAlignment="1">
      <alignment horizontal="center"/>
    </xf>
    <xf numFmtId="0" fontId="8" fillId="5" borderId="1" xfId="0" applyFont="1" applyFill="1" applyBorder="1" applyAlignment="1">
      <alignment horizontal="center"/>
    </xf>
    <xf numFmtId="0" fontId="9" fillId="3" borderId="43" xfId="0" applyFont="1" applyFill="1" applyBorder="1" applyAlignment="1">
      <alignment vertical="center" wrapText="1"/>
    </xf>
    <xf numFmtId="0" fontId="9" fillId="3" borderId="40" xfId="0" applyFont="1" applyFill="1" applyBorder="1" applyAlignment="1">
      <alignment vertical="center" wrapText="1"/>
    </xf>
    <xf numFmtId="0" fontId="9" fillId="3" borderId="16" xfId="0" applyFont="1" applyFill="1" applyBorder="1" applyAlignment="1">
      <alignment vertical="center" wrapText="1"/>
    </xf>
    <xf numFmtId="0" fontId="9" fillId="3" borderId="33" xfId="0" applyFont="1" applyFill="1" applyBorder="1" applyAlignment="1">
      <alignment vertical="center" wrapText="1"/>
    </xf>
    <xf numFmtId="0" fontId="9" fillId="3" borderId="14" xfId="0" applyFont="1" applyFill="1" applyBorder="1" applyAlignment="1">
      <alignment vertical="center" wrapText="1"/>
    </xf>
    <xf numFmtId="0" fontId="2" fillId="2" borderId="5" xfId="0" applyFont="1" applyFill="1" applyBorder="1" applyAlignment="1">
      <alignment horizontal="left" vertical="top"/>
    </xf>
    <xf numFmtId="0" fontId="9" fillId="2" borderId="7" xfId="0" applyFont="1" applyFill="1" applyBorder="1" applyAlignment="1">
      <alignment vertical="center" wrapText="1"/>
    </xf>
    <xf numFmtId="166" fontId="8" fillId="2" borderId="5" xfId="1" applyNumberFormat="1" applyFont="1" applyFill="1" applyBorder="1" applyAlignment="1">
      <alignment vertical="top"/>
    </xf>
    <xf numFmtId="166" fontId="8" fillId="2" borderId="5" xfId="1" applyNumberFormat="1" applyFont="1" applyFill="1" applyBorder="1"/>
    <xf numFmtId="0" fontId="2" fillId="2" borderId="0" xfId="0" applyFont="1" applyFill="1" applyAlignment="1">
      <alignment horizontal="left" vertical="center" wrapText="1"/>
    </xf>
    <xf numFmtId="166" fontId="21" fillId="2" borderId="70" xfId="1" applyNumberFormat="1" applyFont="1" applyFill="1" applyBorder="1"/>
    <xf numFmtId="166" fontId="21" fillId="2" borderId="70" xfId="1" applyNumberFormat="1" applyFont="1" applyFill="1" applyBorder="1" applyAlignment="1">
      <alignment vertical="center"/>
    </xf>
    <xf numFmtId="166" fontId="21" fillId="2" borderId="28" xfId="1" applyNumberFormat="1" applyFont="1" applyFill="1" applyBorder="1"/>
    <xf numFmtId="0" fontId="2" fillId="2" borderId="7" xfId="0" applyFont="1" applyFill="1" applyBorder="1"/>
    <xf numFmtId="0" fontId="8" fillId="5" borderId="11" xfId="0" applyFont="1" applyFill="1" applyBorder="1"/>
    <xf numFmtId="0" fontId="19" fillId="3" borderId="43" xfId="0" applyFont="1" applyFill="1" applyBorder="1"/>
    <xf numFmtId="0" fontId="19" fillId="3" borderId="16" xfId="0" applyFont="1" applyFill="1" applyBorder="1"/>
    <xf numFmtId="0" fontId="19" fillId="3" borderId="40" xfId="0" applyFont="1" applyFill="1" applyBorder="1"/>
    <xf numFmtId="0" fontId="38" fillId="0" borderId="0" xfId="0" applyFont="1" applyAlignment="1">
      <alignment vertical="center"/>
    </xf>
    <xf numFmtId="0" fontId="39" fillId="0" borderId="0" xfId="0" applyFont="1" applyAlignment="1">
      <alignment vertical="center"/>
    </xf>
    <xf numFmtId="0" fontId="40" fillId="0" borderId="0" xfId="0" applyFont="1" applyAlignment="1">
      <alignment vertical="center"/>
    </xf>
    <xf numFmtId="0" fontId="41" fillId="0" borderId="0" xfId="0" applyFont="1" applyAlignment="1">
      <alignment vertical="center"/>
    </xf>
    <xf numFmtId="0" fontId="2" fillId="0" borderId="0" xfId="0" applyFont="1" applyAlignment="1">
      <alignment horizontal="left" vertical="center" wrapText="1"/>
    </xf>
    <xf numFmtId="0" fontId="44" fillId="0" borderId="0" xfId="0" applyFont="1"/>
    <xf numFmtId="0" fontId="38" fillId="2" borderId="0" xfId="0" applyFont="1" applyFill="1" applyAlignment="1">
      <alignment vertical="center"/>
    </xf>
    <xf numFmtId="0" fontId="31" fillId="2" borderId="0" xfId="0" applyFont="1" applyFill="1"/>
    <xf numFmtId="0" fontId="31" fillId="0" borderId="0" xfId="0" applyFont="1"/>
    <xf numFmtId="0" fontId="39" fillId="2" borderId="0" xfId="0" applyFont="1" applyFill="1" applyAlignment="1">
      <alignment vertical="center"/>
    </xf>
    <xf numFmtId="0" fontId="40" fillId="2" borderId="0" xfId="0" applyFont="1" applyFill="1" applyAlignment="1">
      <alignment vertical="center"/>
    </xf>
    <xf numFmtId="0" fontId="41" fillId="2" borderId="0" xfId="0" applyFont="1" applyFill="1" applyAlignment="1">
      <alignment vertical="center"/>
    </xf>
    <xf numFmtId="0" fontId="2" fillId="2" borderId="0" xfId="0" applyFont="1" applyFill="1" applyAlignment="1">
      <alignment vertical="top" wrapText="1"/>
    </xf>
    <xf numFmtId="0" fontId="2" fillId="2" borderId="0" xfId="0" applyFont="1" applyFill="1" applyAlignment="1">
      <alignment vertical="center" wrapText="1"/>
    </xf>
    <xf numFmtId="0" fontId="37" fillId="2" borderId="0" xfId="0" applyFont="1" applyFill="1" applyAlignment="1">
      <alignment vertical="center" wrapText="1"/>
    </xf>
    <xf numFmtId="0" fontId="42" fillId="2" borderId="0" xfId="0" applyFont="1" applyFill="1" applyAlignment="1">
      <alignment vertical="center" wrapText="1"/>
    </xf>
    <xf numFmtId="0" fontId="31" fillId="2" borderId="0" xfId="0" applyFont="1" applyFill="1" applyAlignment="1">
      <alignment vertical="center"/>
    </xf>
    <xf numFmtId="0" fontId="43" fillId="2" borderId="0" xfId="0" applyFont="1" applyFill="1" applyAlignment="1">
      <alignment vertical="center" wrapText="1"/>
    </xf>
    <xf numFmtId="0" fontId="31" fillId="0" borderId="0" xfId="0" applyFont="1" applyAlignment="1">
      <alignment vertical="center"/>
    </xf>
    <xf numFmtId="14" fontId="3" fillId="2" borderId="0" xfId="0" applyNumberFormat="1" applyFont="1" applyFill="1" applyAlignment="1">
      <alignment vertical="center" wrapText="1"/>
    </xf>
    <xf numFmtId="0" fontId="3" fillId="2" borderId="0" xfId="0" applyFont="1" applyFill="1" applyAlignment="1">
      <alignment vertical="top" wrapText="1"/>
    </xf>
    <xf numFmtId="0" fontId="44" fillId="2" borderId="0" xfId="0" applyFont="1" applyFill="1"/>
    <xf numFmtId="0" fontId="45" fillId="2" borderId="0" xfId="0" applyFont="1" applyFill="1"/>
    <xf numFmtId="0" fontId="46" fillId="2" borderId="0" xfId="0" applyFont="1" applyFill="1" applyAlignment="1">
      <alignment vertical="center" wrapText="1"/>
    </xf>
    <xf numFmtId="0" fontId="9" fillId="2" borderId="70" xfId="0" applyFont="1" applyFill="1" applyBorder="1"/>
    <xf numFmtId="0" fontId="12" fillId="4" borderId="5" xfId="0" applyFont="1" applyFill="1" applyBorder="1" applyAlignment="1">
      <alignment horizontal="left" vertical="center"/>
    </xf>
    <xf numFmtId="0" fontId="8" fillId="8" borderId="11" xfId="0" applyFont="1" applyFill="1" applyBorder="1" applyAlignment="1">
      <alignment horizontal="center"/>
    </xf>
    <xf numFmtId="0" fontId="7" fillId="2" borderId="0" xfId="0" applyFont="1" applyFill="1" applyAlignment="1" applyProtection="1">
      <alignment vertical="center"/>
      <protection locked="0"/>
    </xf>
    <xf numFmtId="14" fontId="8" fillId="2" borderId="0" xfId="0" applyNumberFormat="1" applyFont="1" applyFill="1" applyProtection="1">
      <protection locked="0"/>
    </xf>
    <xf numFmtId="14" fontId="8" fillId="2" borderId="1" xfId="0" applyNumberFormat="1" applyFont="1" applyFill="1" applyBorder="1" applyAlignment="1" applyProtection="1">
      <alignment horizontal="right" vertical="center"/>
      <protection locked="0"/>
    </xf>
    <xf numFmtId="0" fontId="2" fillId="2" borderId="30"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0" fontId="2" fillId="2" borderId="4"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2" fillId="2" borderId="0" xfId="0" applyFont="1" applyFill="1" applyAlignment="1" applyProtection="1">
      <alignment vertical="center"/>
      <protection locked="0"/>
    </xf>
    <xf numFmtId="0" fontId="9" fillId="3" borderId="29" xfId="0" applyFont="1" applyFill="1" applyBorder="1" applyAlignment="1">
      <alignment horizontal="left" vertical="center" wrapText="1"/>
    </xf>
    <xf numFmtId="0" fontId="2" fillId="2" borderId="3" xfId="0" applyFont="1" applyFill="1" applyBorder="1" applyAlignment="1">
      <alignment horizontal="left" vertical="center"/>
    </xf>
    <xf numFmtId="0" fontId="9" fillId="3" borderId="37" xfId="0" applyFont="1" applyFill="1" applyBorder="1" applyAlignment="1">
      <alignment horizontal="left" vertical="center"/>
    </xf>
    <xf numFmtId="0" fontId="9" fillId="3" borderId="43" xfId="0" applyFont="1" applyFill="1" applyBorder="1" applyAlignment="1">
      <alignment horizontal="left" vertical="center"/>
    </xf>
    <xf numFmtId="0" fontId="9" fillId="3" borderId="38" xfId="0" applyFont="1" applyFill="1" applyBorder="1" applyAlignment="1">
      <alignment horizontal="left" vertical="center"/>
    </xf>
    <xf numFmtId="0" fontId="9" fillId="3" borderId="32" xfId="0" applyFont="1" applyFill="1" applyBorder="1" applyAlignment="1">
      <alignment horizontal="left"/>
    </xf>
    <xf numFmtId="0" fontId="9" fillId="3" borderId="25" xfId="0" applyFont="1" applyFill="1" applyBorder="1" applyAlignment="1">
      <alignment horizontal="left" vertical="center"/>
    </xf>
    <xf numFmtId="0" fontId="17" fillId="5" borderId="2" xfId="0" applyFont="1" applyFill="1" applyBorder="1" applyAlignment="1">
      <alignment horizontal="left" vertical="center"/>
    </xf>
    <xf numFmtId="0" fontId="2" fillId="5" borderId="3" xfId="0" applyFont="1" applyFill="1" applyBorder="1" applyAlignment="1">
      <alignment horizontal="left" vertical="center"/>
    </xf>
    <xf numFmtId="0" fontId="2" fillId="5" borderId="4" xfId="0" applyFont="1" applyFill="1" applyBorder="1" applyAlignment="1">
      <alignment horizontal="left" vertical="center"/>
    </xf>
    <xf numFmtId="0" fontId="9" fillId="3" borderId="18" xfId="0" applyFont="1" applyFill="1" applyBorder="1" applyAlignment="1">
      <alignment horizontal="left" vertical="center"/>
    </xf>
    <xf numFmtId="0" fontId="2" fillId="2" borderId="33" xfId="0" applyFont="1" applyFill="1" applyBorder="1" applyAlignment="1">
      <alignment horizontal="left" vertical="center"/>
    </xf>
    <xf numFmtId="0" fontId="2" fillId="2" borderId="17" xfId="0" applyFont="1" applyFill="1" applyBorder="1" applyAlignment="1">
      <alignment horizontal="left" vertical="center"/>
    </xf>
    <xf numFmtId="0" fontId="2" fillId="2" borderId="11" xfId="0" applyFont="1" applyFill="1" applyBorder="1" applyAlignment="1">
      <alignment horizontal="left" vertical="center"/>
    </xf>
    <xf numFmtId="0" fontId="9" fillId="3" borderId="16" xfId="0" applyFont="1" applyFill="1" applyBorder="1" applyAlignment="1">
      <alignment horizontal="left" vertical="center"/>
    </xf>
    <xf numFmtId="0" fontId="9" fillId="3" borderId="32" xfId="0" applyFont="1" applyFill="1" applyBorder="1" applyAlignment="1">
      <alignment horizontal="left" vertical="center"/>
    </xf>
    <xf numFmtId="0" fontId="9" fillId="3" borderId="15" xfId="0" applyFont="1" applyFill="1" applyBorder="1" applyAlignment="1">
      <alignment horizontal="left" vertical="center"/>
    </xf>
    <xf numFmtId="0" fontId="0" fillId="2" borderId="43" xfId="0" applyFill="1" applyBorder="1" applyAlignment="1">
      <alignment wrapText="1"/>
    </xf>
    <xf numFmtId="0" fontId="0" fillId="2" borderId="13" xfId="0" applyFill="1" applyBorder="1" applyAlignment="1">
      <alignment wrapText="1"/>
    </xf>
    <xf numFmtId="0" fontId="0" fillId="2" borderId="60" xfId="0" applyFill="1" applyBorder="1"/>
    <xf numFmtId="0" fontId="49" fillId="2" borderId="0" xfId="0" applyFont="1" applyFill="1" applyAlignment="1">
      <alignment vertical="center"/>
    </xf>
    <xf numFmtId="0" fontId="49" fillId="2" borderId="0" xfId="0" applyFont="1" applyFill="1"/>
    <xf numFmtId="0" fontId="8" fillId="2" borderId="1" xfId="0" applyFont="1" applyFill="1" applyBorder="1" applyAlignment="1" applyProtection="1">
      <alignment horizontal="left" vertical="center" wrapText="1"/>
      <protection locked="0"/>
    </xf>
    <xf numFmtId="0" fontId="50" fillId="4" borderId="6" xfId="0" applyFont="1" applyFill="1" applyBorder="1" applyAlignment="1">
      <alignment vertical="center"/>
    </xf>
    <xf numFmtId="0" fontId="0" fillId="2" borderId="0" xfId="0" quotePrefix="1" applyFill="1"/>
    <xf numFmtId="0" fontId="9" fillId="3" borderId="57" xfId="0" applyFont="1" applyFill="1" applyBorder="1" applyAlignment="1">
      <alignment vertical="center" wrapText="1"/>
    </xf>
    <xf numFmtId="0" fontId="9" fillId="3" borderId="4" xfId="0" applyFont="1" applyFill="1" applyBorder="1" applyAlignment="1">
      <alignment horizontal="center" vertical="center"/>
    </xf>
    <xf numFmtId="0" fontId="16" fillId="2" borderId="9" xfId="0" applyFont="1" applyFill="1" applyBorder="1" applyAlignment="1">
      <alignment horizontal="left" vertical="center" wrapText="1"/>
    </xf>
    <xf numFmtId="0" fontId="2" fillId="2" borderId="5" xfId="0" applyFont="1" applyFill="1" applyBorder="1" applyAlignment="1" applyProtection="1">
      <alignment vertical="center"/>
      <protection locked="0"/>
    </xf>
    <xf numFmtId="0" fontId="9" fillId="2" borderId="7" xfId="0" applyFont="1" applyFill="1" applyBorder="1" applyAlignment="1">
      <alignment horizontal="center" vertical="center" wrapText="1"/>
    </xf>
    <xf numFmtId="0" fontId="9" fillId="2" borderId="0" xfId="0" applyFont="1" applyFill="1" applyAlignment="1">
      <alignment horizontal="center" vertical="center" wrapText="1"/>
    </xf>
    <xf numFmtId="0" fontId="52" fillId="2" borderId="0" xfId="0" applyFont="1" applyFill="1"/>
    <xf numFmtId="0" fontId="18" fillId="3" borderId="0" xfId="0" applyFont="1" applyFill="1"/>
    <xf numFmtId="0" fontId="51" fillId="2" borderId="0" xfId="0" applyFont="1" applyFill="1"/>
    <xf numFmtId="0" fontId="51" fillId="0" borderId="0" xfId="0" applyFont="1"/>
    <xf numFmtId="0" fontId="53" fillId="0" borderId="0" xfId="0" applyFont="1"/>
    <xf numFmtId="0" fontId="1" fillId="2" borderId="0" xfId="0" applyFont="1" applyFill="1"/>
    <xf numFmtId="0" fontId="53" fillId="2" borderId="0" xfId="0" applyFont="1" applyFill="1"/>
    <xf numFmtId="0" fontId="54" fillId="0" borderId="0" xfId="0" applyFont="1"/>
    <xf numFmtId="0" fontId="55" fillId="0" borderId="0" xfId="0" applyFont="1"/>
    <xf numFmtId="0" fontId="54" fillId="0" borderId="0" xfId="0" applyFont="1" applyAlignment="1">
      <alignment horizontal="left"/>
    </xf>
    <xf numFmtId="0" fontId="51" fillId="0" borderId="0" xfId="0" applyFont="1" applyAlignment="1">
      <alignment vertical="center"/>
    </xf>
    <xf numFmtId="14" fontId="8" fillId="2" borderId="0" xfId="0" applyNumberFormat="1" applyFont="1" applyFill="1" applyAlignment="1">
      <alignment horizontal="right"/>
    </xf>
    <xf numFmtId="0" fontId="8" fillId="4" borderId="8" xfId="0" applyFont="1" applyFill="1" applyBorder="1" applyAlignment="1">
      <alignment vertical="center"/>
    </xf>
    <xf numFmtId="0" fontId="8" fillId="4" borderId="12" xfId="0" applyFont="1" applyFill="1" applyBorder="1" applyAlignment="1">
      <alignment vertical="center"/>
    </xf>
    <xf numFmtId="0" fontId="12" fillId="4" borderId="6" xfId="0" applyFont="1" applyFill="1" applyBorder="1" applyAlignment="1">
      <alignment horizontal="left" vertical="center" wrapText="1"/>
    </xf>
    <xf numFmtId="0" fontId="19" fillId="3" borderId="73" xfId="0" applyFont="1" applyFill="1" applyBorder="1"/>
    <xf numFmtId="0" fontId="19" fillId="3" borderId="74" xfId="0" applyFont="1" applyFill="1" applyBorder="1"/>
    <xf numFmtId="0" fontId="19" fillId="3" borderId="17" xfId="0" applyFont="1" applyFill="1" applyBorder="1"/>
    <xf numFmtId="166" fontId="21" fillId="2" borderId="0" xfId="1" applyNumberFormat="1" applyFont="1" applyFill="1"/>
    <xf numFmtId="166" fontId="9" fillId="2" borderId="0" xfId="1" applyNumberFormat="1" applyFont="1" applyFill="1"/>
    <xf numFmtId="0" fontId="8" fillId="8" borderId="33" xfId="0" applyFont="1" applyFill="1" applyBorder="1" applyAlignment="1">
      <alignment vertical="center"/>
    </xf>
    <xf numFmtId="0" fontId="8" fillId="8" borderId="16" xfId="0" applyFont="1" applyFill="1" applyBorder="1" applyAlignment="1">
      <alignment vertical="center"/>
    </xf>
    <xf numFmtId="0" fontId="8" fillId="8" borderId="40" xfId="0" applyFont="1" applyFill="1" applyBorder="1" applyAlignment="1">
      <alignment vertical="center"/>
    </xf>
    <xf numFmtId="0" fontId="51" fillId="8" borderId="1" xfId="0" applyFont="1" applyFill="1" applyBorder="1" applyAlignment="1">
      <alignment horizontal="center" vertical="center"/>
    </xf>
    <xf numFmtId="0" fontId="51" fillId="11" borderId="1" xfId="0" applyFont="1" applyFill="1" applyBorder="1" applyAlignment="1">
      <alignment horizontal="center" vertical="center" wrapText="1"/>
    </xf>
    <xf numFmtId="0" fontId="51" fillId="5" borderId="1" xfId="0" applyFont="1" applyFill="1" applyBorder="1" applyAlignment="1">
      <alignment horizontal="center" vertical="center" wrapText="1"/>
    </xf>
    <xf numFmtId="0" fontId="51" fillId="8" borderId="1" xfId="0" applyFont="1" applyFill="1" applyBorder="1" applyAlignment="1">
      <alignment horizontal="center" vertical="center" wrapText="1"/>
    </xf>
    <xf numFmtId="2" fontId="0" fillId="2" borderId="1" xfId="0" applyNumberFormat="1" applyFill="1" applyBorder="1" applyAlignment="1">
      <alignment horizontal="right" vertical="center" wrapText="1"/>
    </xf>
    <xf numFmtId="0" fontId="0" fillId="2" borderId="1" xfId="0" applyFill="1" applyBorder="1" applyAlignment="1">
      <alignment horizontal="right" vertical="center" wrapText="1"/>
    </xf>
    <xf numFmtId="166" fontId="0" fillId="2" borderId="1" xfId="0" applyNumberFormat="1" applyFill="1" applyBorder="1" applyAlignment="1">
      <alignment vertical="center" wrapText="1"/>
    </xf>
    <xf numFmtId="0" fontId="0" fillId="3" borderId="0" xfId="0" applyFill="1" applyAlignment="1">
      <alignment vertical="center" wrapText="1"/>
    </xf>
    <xf numFmtId="9" fontId="0" fillId="2" borderId="1" xfId="0" applyNumberFormat="1" applyFill="1" applyBorder="1" applyAlignment="1">
      <alignment vertical="center" wrapText="1"/>
    </xf>
    <xf numFmtId="165" fontId="7" fillId="2" borderId="0" xfId="0" applyNumberFormat="1" applyFont="1" applyFill="1" applyAlignment="1">
      <alignment vertical="center"/>
    </xf>
    <xf numFmtId="166" fontId="7" fillId="2" borderId="0" xfId="0" applyNumberFormat="1" applyFont="1" applyFill="1" applyAlignment="1">
      <alignment vertical="center"/>
    </xf>
    <xf numFmtId="9" fontId="7" fillId="2" borderId="0" xfId="2" applyFont="1" applyFill="1" applyBorder="1" applyAlignment="1">
      <alignment vertical="center"/>
    </xf>
    <xf numFmtId="166" fontId="7" fillId="2" borderId="0" xfId="1" applyNumberFormat="1" applyFont="1" applyFill="1" applyBorder="1" applyAlignment="1">
      <alignment vertical="center"/>
    </xf>
    <xf numFmtId="168" fontId="7" fillId="2" borderId="0" xfId="0" applyNumberFormat="1" applyFont="1" applyFill="1" applyAlignment="1">
      <alignment vertical="center"/>
    </xf>
    <xf numFmtId="167" fontId="7" fillId="2" borderId="0" xfId="0" applyNumberFormat="1" applyFont="1" applyFill="1" applyAlignment="1">
      <alignment vertical="center"/>
    </xf>
    <xf numFmtId="167" fontId="7" fillId="2" borderId="0" xfId="1" applyNumberFormat="1" applyFont="1" applyFill="1" applyBorder="1" applyAlignment="1">
      <alignment horizontal="center" vertical="center"/>
    </xf>
    <xf numFmtId="0" fontId="7" fillId="2" borderId="7" xfId="0" applyFont="1" applyFill="1" applyBorder="1" applyAlignment="1">
      <alignment vertical="center"/>
    </xf>
    <xf numFmtId="0" fontId="13" fillId="2" borderId="0" xfId="0" applyFont="1" applyFill="1"/>
    <xf numFmtId="165" fontId="13" fillId="2" borderId="0" xfId="0" applyNumberFormat="1" applyFont="1" applyFill="1"/>
    <xf numFmtId="0" fontId="8" fillId="5" borderId="2" xfId="0" applyFont="1" applyFill="1" applyBorder="1" applyAlignment="1">
      <alignment horizontal="right" vertical="center" wrapText="1"/>
    </xf>
    <xf numFmtId="0" fontId="8" fillId="5" borderId="2" xfId="0" applyFont="1" applyFill="1" applyBorder="1" applyAlignment="1">
      <alignment horizontal="right" vertical="center"/>
    </xf>
    <xf numFmtId="0" fontId="37" fillId="2" borderId="0" xfId="0" applyFont="1" applyFill="1" applyAlignment="1">
      <alignment wrapText="1"/>
    </xf>
    <xf numFmtId="0" fontId="2" fillId="2" borderId="0" xfId="0" applyFont="1" applyFill="1" applyAlignment="1">
      <alignment wrapText="1"/>
    </xf>
    <xf numFmtId="0" fontId="2" fillId="3" borderId="0" xfId="0" applyFont="1" applyFill="1" applyAlignment="1">
      <alignment horizontal="center" vertical="center" wrapText="1"/>
    </xf>
    <xf numFmtId="0" fontId="2" fillId="0" borderId="0" xfId="0" applyFont="1" applyAlignment="1">
      <alignment wrapText="1"/>
    </xf>
    <xf numFmtId="9" fontId="2" fillId="0" borderId="0" xfId="0" applyNumberFormat="1" applyFont="1" applyAlignment="1">
      <alignment wrapText="1"/>
    </xf>
    <xf numFmtId="0" fontId="13" fillId="0" borderId="0" xfId="0" applyFont="1" applyAlignment="1">
      <alignment vertical="center" wrapText="1"/>
    </xf>
    <xf numFmtId="0" fontId="2" fillId="0" borderId="0" xfId="0" applyFont="1" applyAlignment="1">
      <alignment horizontal="left" wrapText="1"/>
    </xf>
    <xf numFmtId="16" fontId="2" fillId="0" borderId="0" xfId="0" quotePrefix="1" applyNumberFormat="1" applyFont="1" applyAlignment="1">
      <alignment wrapText="1"/>
    </xf>
    <xf numFmtId="16" fontId="2" fillId="0" borderId="0" xfId="0" applyNumberFormat="1" applyFont="1" applyAlignment="1">
      <alignment wrapText="1"/>
    </xf>
    <xf numFmtId="0" fontId="2" fillId="0" borderId="0" xfId="0" quotePrefix="1" applyFont="1" applyAlignment="1">
      <alignment wrapText="1"/>
    </xf>
    <xf numFmtId="0" fontId="7" fillId="8" borderId="0" xfId="0" applyFont="1" applyFill="1" applyAlignment="1">
      <alignment wrapText="1"/>
    </xf>
    <xf numFmtId="0" fontId="8" fillId="8" borderId="0" xfId="0" applyFont="1" applyFill="1" applyAlignment="1">
      <alignment wrapText="1"/>
    </xf>
    <xf numFmtId="0" fontId="9" fillId="3" borderId="75" xfId="6" applyFont="1" applyFill="1" applyBorder="1" applyAlignment="1">
      <alignment horizontal="center" vertical="center" wrapText="1"/>
    </xf>
    <xf numFmtId="0" fontId="9" fillId="3" borderId="76" xfId="6" applyFont="1" applyFill="1" applyBorder="1" applyAlignment="1">
      <alignment horizontal="center" vertical="center" wrapText="1"/>
    </xf>
    <xf numFmtId="0" fontId="2" fillId="2" borderId="1" xfId="6" applyFont="1" applyFill="1" applyBorder="1" applyAlignment="1">
      <alignment vertical="center" wrapText="1"/>
    </xf>
    <xf numFmtId="0" fontId="0" fillId="2" borderId="43" xfId="0" applyFill="1" applyBorder="1"/>
    <xf numFmtId="0" fontId="9" fillId="3" borderId="7" xfId="0" applyFont="1" applyFill="1" applyBorder="1" applyAlignment="1">
      <alignment vertical="center"/>
    </xf>
    <xf numFmtId="0" fontId="57" fillId="8" borderId="0" xfId="0" applyFont="1" applyFill="1" applyAlignment="1">
      <alignment horizontal="center" vertical="center" wrapText="1"/>
    </xf>
    <xf numFmtId="0" fontId="30" fillId="2" borderId="0" xfId="0" applyFont="1" applyFill="1"/>
    <xf numFmtId="0" fontId="2" fillId="0" borderId="0" xfId="0" applyFont="1" applyAlignment="1">
      <alignment horizontal="left" vertical="center"/>
    </xf>
    <xf numFmtId="0" fontId="25" fillId="4" borderId="1" xfId="0" applyFont="1" applyFill="1" applyBorder="1"/>
    <xf numFmtId="165" fontId="2" fillId="2" borderId="4" xfId="1" applyFont="1" applyFill="1" applyBorder="1" applyAlignment="1" applyProtection="1">
      <alignment vertical="center"/>
      <protection locked="0"/>
    </xf>
    <xf numFmtId="0" fontId="9" fillId="3" borderId="38" xfId="0" applyFont="1" applyFill="1" applyBorder="1" applyAlignment="1">
      <alignment vertical="center" wrapText="1"/>
    </xf>
    <xf numFmtId="0" fontId="2" fillId="2" borderId="11" xfId="0" applyFont="1" applyFill="1" applyBorder="1"/>
    <xf numFmtId="165" fontId="0" fillId="2" borderId="0" xfId="1" applyFont="1" applyFill="1" applyBorder="1" applyAlignment="1">
      <alignment wrapText="1"/>
    </xf>
    <xf numFmtId="0" fontId="18" fillId="2" borderId="0" xfId="0" applyFont="1" applyFill="1" applyAlignment="1">
      <alignment vertical="center" wrapText="1"/>
    </xf>
    <xf numFmtId="0" fontId="18" fillId="2" borderId="0" xfId="0" applyFont="1" applyFill="1" applyAlignment="1">
      <alignment vertical="center"/>
    </xf>
    <xf numFmtId="0" fontId="0" fillId="2" borderId="60" xfId="0" applyFill="1" applyBorder="1" applyAlignment="1">
      <alignment vertical="center"/>
    </xf>
    <xf numFmtId="0" fontId="18" fillId="3" borderId="8" xfId="0" applyFont="1" applyFill="1" applyBorder="1" applyAlignment="1">
      <alignment vertical="center" wrapText="1"/>
    </xf>
    <xf numFmtId="0" fontId="0" fillId="2" borderId="66" xfId="0" applyFill="1" applyBorder="1" applyAlignment="1">
      <alignment vertical="center"/>
    </xf>
    <xf numFmtId="165" fontId="0" fillId="2" borderId="66" xfId="1" applyFont="1" applyFill="1" applyBorder="1"/>
    <xf numFmtId="0" fontId="18" fillId="3" borderId="2" xfId="0" applyFont="1" applyFill="1" applyBorder="1" applyAlignment="1">
      <alignment vertical="center" wrapText="1"/>
    </xf>
    <xf numFmtId="165" fontId="0" fillId="2" borderId="60" xfId="1" applyFont="1" applyFill="1" applyBorder="1"/>
    <xf numFmtId="0" fontId="59" fillId="3" borderId="1" xfId="0" applyFont="1" applyFill="1" applyBorder="1" applyAlignment="1">
      <alignment vertical="center" wrapText="1"/>
    </xf>
    <xf numFmtId="0" fontId="8" fillId="2" borderId="1" xfId="0" applyFont="1" applyFill="1" applyBorder="1" applyAlignment="1" applyProtection="1">
      <alignment horizontal="center" vertical="center" wrapText="1"/>
      <protection locked="0"/>
    </xf>
    <xf numFmtId="0" fontId="8" fillId="8" borderId="11" xfId="0" applyFont="1" applyFill="1" applyBorder="1" applyAlignment="1">
      <alignment horizontal="center" vertical="center" wrapText="1"/>
    </xf>
    <xf numFmtId="166" fontId="2" fillId="2" borderId="4" xfId="1" applyNumberFormat="1" applyFont="1" applyFill="1" applyBorder="1" applyAlignment="1" applyProtection="1">
      <alignment vertical="center"/>
      <protection locked="0"/>
    </xf>
    <xf numFmtId="0" fontId="9" fillId="2" borderId="7" xfId="0" applyFont="1" applyFill="1" applyBorder="1" applyAlignment="1">
      <alignment vertical="center"/>
    </xf>
    <xf numFmtId="0" fontId="9" fillId="2" borderId="20" xfId="0" applyFont="1" applyFill="1" applyBorder="1" applyAlignment="1">
      <alignment vertical="center"/>
    </xf>
    <xf numFmtId="0" fontId="9" fillId="2" borderId="17" xfId="0" applyFont="1" applyFill="1" applyBorder="1" applyAlignment="1">
      <alignment vertical="center"/>
    </xf>
    <xf numFmtId="166" fontId="8" fillId="2" borderId="1" xfId="1" applyNumberFormat="1" applyFont="1" applyFill="1" applyBorder="1" applyAlignment="1" applyProtection="1">
      <alignment vertical="top"/>
      <protection locked="0"/>
    </xf>
    <xf numFmtId="0" fontId="16" fillId="2" borderId="7" xfId="0" applyFont="1" applyFill="1" applyBorder="1" applyAlignment="1">
      <alignment vertical="center" wrapText="1"/>
    </xf>
    <xf numFmtId="1" fontId="2" fillId="2" borderId="33" xfId="0" applyNumberFormat="1" applyFont="1" applyFill="1" applyBorder="1"/>
    <xf numFmtId="0" fontId="9" fillId="3" borderId="13" xfId="0" applyFont="1" applyFill="1" applyBorder="1" applyAlignment="1">
      <alignment vertical="center"/>
    </xf>
    <xf numFmtId="0" fontId="21" fillId="2" borderId="0" xfId="0" applyFont="1" applyFill="1"/>
    <xf numFmtId="14" fontId="13" fillId="2" borderId="1" xfId="0" applyNumberFormat="1" applyFont="1" applyFill="1" applyBorder="1" applyAlignment="1" applyProtection="1">
      <alignment vertical="center"/>
      <protection locked="0"/>
    </xf>
    <xf numFmtId="0" fontId="13" fillId="2" borderId="1" xfId="0" applyFont="1" applyFill="1" applyBorder="1" applyAlignment="1" applyProtection="1">
      <alignment vertical="center"/>
      <protection locked="0"/>
    </xf>
    <xf numFmtId="0" fontId="8" fillId="2" borderId="43" xfId="0" applyFont="1" applyFill="1" applyBorder="1" applyAlignment="1" applyProtection="1">
      <alignment horizontal="left" vertical="center" wrapText="1"/>
      <protection locked="0"/>
    </xf>
    <xf numFmtId="0" fontId="8" fillId="4" borderId="1" xfId="0" applyFont="1" applyFill="1" applyBorder="1" applyAlignment="1">
      <alignment vertical="center" wrapText="1"/>
    </xf>
    <xf numFmtId="0" fontId="8" fillId="2" borderId="1" xfId="0" applyFont="1" applyFill="1" applyBorder="1" applyAlignment="1" applyProtection="1">
      <alignment horizontal="center" vertical="center"/>
      <protection locked="0"/>
    </xf>
    <xf numFmtId="169" fontId="0" fillId="2" borderId="1" xfId="2" applyNumberFormat="1" applyFont="1" applyFill="1" applyBorder="1" applyAlignment="1">
      <alignment vertical="center"/>
    </xf>
    <xf numFmtId="0" fontId="18" fillId="3" borderId="9" xfId="0" applyFont="1" applyFill="1" applyBorder="1" applyAlignment="1">
      <alignment vertical="center" wrapText="1"/>
    </xf>
    <xf numFmtId="0" fontId="63" fillId="2" borderId="0" xfId="0" applyFont="1" applyFill="1"/>
    <xf numFmtId="0" fontId="64" fillId="2" borderId="1" xfId="0" applyFont="1" applyFill="1" applyBorder="1" applyAlignment="1">
      <alignment vertical="center" wrapText="1"/>
    </xf>
    <xf numFmtId="0" fontId="18" fillId="3" borderId="77" xfId="0" applyFont="1" applyFill="1" applyBorder="1"/>
    <xf numFmtId="0" fontId="0" fillId="0" borderId="78" xfId="0" applyBorder="1"/>
    <xf numFmtId="0" fontId="0" fillId="0" borderId="79" xfId="0" applyBorder="1"/>
    <xf numFmtId="165" fontId="0" fillId="2" borderId="1" xfId="1" applyFont="1" applyFill="1" applyBorder="1" applyAlignment="1">
      <alignment vertical="center"/>
    </xf>
    <xf numFmtId="0" fontId="51" fillId="2" borderId="1" xfId="0" applyFont="1" applyFill="1" applyBorder="1" applyAlignment="1">
      <alignment vertical="center"/>
    </xf>
    <xf numFmtId="0" fontId="51" fillId="2" borderId="0" xfId="0" applyFont="1" applyFill="1" applyAlignment="1">
      <alignment vertical="center"/>
    </xf>
    <xf numFmtId="165" fontId="51" fillId="2" borderId="0" xfId="1" applyFont="1" applyFill="1" applyAlignment="1">
      <alignment vertical="center"/>
    </xf>
    <xf numFmtId="165" fontId="51" fillId="2" borderId="0" xfId="0" applyNumberFormat="1" applyFont="1" applyFill="1" applyAlignment="1">
      <alignment vertical="center"/>
    </xf>
    <xf numFmtId="166" fontId="51" fillId="2" borderId="0" xfId="1" applyNumberFormat="1" applyFont="1" applyFill="1" applyAlignment="1">
      <alignment vertical="center"/>
    </xf>
    <xf numFmtId="0" fontId="51" fillId="0" borderId="1" xfId="0" applyFont="1" applyBorder="1" applyAlignment="1">
      <alignment vertical="center"/>
    </xf>
    <xf numFmtId="165" fontId="51" fillId="0" borderId="1" xfId="1" applyFont="1" applyFill="1" applyBorder="1" applyAlignment="1">
      <alignment vertical="center"/>
    </xf>
    <xf numFmtId="9" fontId="51" fillId="0" borderId="1" xfId="2" applyFont="1" applyFill="1" applyBorder="1" applyAlignment="1">
      <alignment vertical="center"/>
    </xf>
    <xf numFmtId="0" fontId="0" fillId="12" borderId="1" xfId="0" applyFill="1" applyBorder="1" applyAlignment="1">
      <alignment vertical="center"/>
    </xf>
    <xf numFmtId="165" fontId="1" fillId="12" borderId="1" xfId="1" applyFont="1" applyFill="1" applyBorder="1" applyAlignment="1">
      <alignment vertical="center"/>
    </xf>
    <xf numFmtId="9" fontId="1" fillId="12" borderId="1" xfId="2" applyFont="1" applyFill="1" applyBorder="1" applyAlignment="1">
      <alignment vertical="center"/>
    </xf>
    <xf numFmtId="0" fontId="51" fillId="12" borderId="1" xfId="0" applyFont="1" applyFill="1" applyBorder="1" applyAlignment="1">
      <alignment vertical="center"/>
    </xf>
    <xf numFmtId="165" fontId="51" fillId="12" borderId="1" xfId="1" applyFont="1" applyFill="1" applyBorder="1" applyAlignment="1">
      <alignment vertical="center"/>
    </xf>
    <xf numFmtId="9" fontId="51" fillId="12" borderId="1" xfId="2" applyFont="1" applyFill="1" applyBorder="1" applyAlignment="1">
      <alignment vertical="center"/>
    </xf>
    <xf numFmtId="0" fontId="18" fillId="3" borderId="1" xfId="0" applyFont="1" applyFill="1" applyBorder="1" applyAlignment="1">
      <alignment vertical="center"/>
    </xf>
    <xf numFmtId="0" fontId="0" fillId="3" borderId="0" xfId="0" applyFill="1" applyAlignment="1">
      <alignment vertical="center"/>
    </xf>
    <xf numFmtId="0" fontId="65" fillId="2" borderId="0" xfId="0" applyFont="1" applyFill="1" applyAlignment="1">
      <alignment vertical="center" wrapText="1"/>
    </xf>
    <xf numFmtId="164" fontId="23" fillId="3" borderId="0" xfId="7" applyFont="1" applyFill="1" applyAlignment="1">
      <alignment vertical="center"/>
    </xf>
    <xf numFmtId="165" fontId="0" fillId="2" borderId="0" xfId="0" applyNumberFormat="1" applyFill="1" applyAlignment="1">
      <alignment vertical="center" wrapText="1"/>
    </xf>
    <xf numFmtId="0" fontId="66" fillId="0" borderId="0" xfId="0" applyFont="1" applyAlignment="1">
      <alignment vertical="center"/>
    </xf>
    <xf numFmtId="165" fontId="0" fillId="12" borderId="1" xfId="1" applyFont="1" applyFill="1" applyBorder="1" applyAlignment="1">
      <alignment vertical="center"/>
    </xf>
    <xf numFmtId="0" fontId="7" fillId="2" borderId="0" xfId="0" applyFont="1" applyFill="1" applyAlignment="1" applyProtection="1">
      <alignment horizontal="center" vertical="center"/>
      <protection locked="0"/>
    </xf>
    <xf numFmtId="49" fontId="2" fillId="2" borderId="3" xfId="0" applyNumberFormat="1" applyFont="1" applyFill="1" applyBorder="1" applyAlignment="1" applyProtection="1">
      <alignment horizontal="left" vertical="center"/>
      <protection locked="0"/>
    </xf>
    <xf numFmtId="49" fontId="2" fillId="2" borderId="8" xfId="0" applyNumberFormat="1" applyFont="1" applyFill="1" applyBorder="1" applyAlignment="1" applyProtection="1">
      <alignment horizontal="left" vertical="center"/>
      <protection locked="0"/>
    </xf>
    <xf numFmtId="0" fontId="67" fillId="3" borderId="19" xfId="0" applyFont="1" applyFill="1" applyBorder="1" applyAlignment="1">
      <alignment horizontal="left" vertical="center"/>
    </xf>
    <xf numFmtId="49" fontId="2" fillId="2" borderId="36" xfId="0" applyNumberFormat="1" applyFont="1" applyFill="1" applyBorder="1" applyAlignment="1" applyProtection="1">
      <alignment horizontal="left" vertical="center"/>
      <protection locked="0"/>
    </xf>
    <xf numFmtId="49" fontId="2" fillId="2" borderId="30" xfId="0" applyNumberFormat="1" applyFont="1" applyFill="1" applyBorder="1" applyAlignment="1" applyProtection="1">
      <alignment horizontal="left" vertical="center"/>
      <protection locked="0"/>
    </xf>
    <xf numFmtId="0" fontId="68" fillId="4" borderId="1" xfId="0" applyFont="1" applyFill="1" applyBorder="1" applyAlignment="1">
      <alignment vertical="center"/>
    </xf>
    <xf numFmtId="0" fontId="68" fillId="8" borderId="11" xfId="0" applyFont="1" applyFill="1" applyBorder="1" applyAlignment="1">
      <alignment horizontal="center" vertical="center" wrapText="1"/>
    </xf>
    <xf numFmtId="0" fontId="18" fillId="3" borderId="81" xfId="0" applyFont="1" applyFill="1" applyBorder="1"/>
    <xf numFmtId="0" fontId="2" fillId="2" borderId="1" xfId="0" applyFont="1" applyFill="1" applyBorder="1" applyAlignment="1" applyProtection="1">
      <alignment horizontal="left" vertical="center"/>
      <protection locked="0"/>
    </xf>
    <xf numFmtId="0" fontId="9" fillId="3" borderId="28" xfId="0" applyFont="1" applyFill="1" applyBorder="1" applyAlignment="1">
      <alignment horizontal="left" vertical="center"/>
    </xf>
    <xf numFmtId="0" fontId="67" fillId="3" borderId="57" xfId="0" applyFont="1" applyFill="1" applyBorder="1" applyAlignment="1">
      <alignment vertical="center"/>
    </xf>
    <xf numFmtId="0" fontId="67" fillId="3" borderId="40" xfId="0" applyFont="1" applyFill="1" applyBorder="1" applyAlignment="1">
      <alignment vertical="center"/>
    </xf>
    <xf numFmtId="0" fontId="8" fillId="8" borderId="2" xfId="0" applyFont="1" applyFill="1" applyBorder="1" applyAlignment="1">
      <alignment horizontal="right" vertical="center" wrapText="1"/>
    </xf>
    <xf numFmtId="0" fontId="9" fillId="3" borderId="2" xfId="0" applyFont="1" applyFill="1" applyBorder="1" applyAlignment="1">
      <alignment horizontal="right" vertical="center" wrapText="1"/>
    </xf>
    <xf numFmtId="0" fontId="69" fillId="2" borderId="0" xfId="0" applyFont="1" applyFill="1" applyAlignment="1">
      <alignment horizontal="center" vertical="center"/>
    </xf>
    <xf numFmtId="0" fontId="0" fillId="2" borderId="82" xfId="0" applyFill="1" applyBorder="1"/>
    <xf numFmtId="0" fontId="0" fillId="2" borderId="83" xfId="0" applyFill="1" applyBorder="1"/>
    <xf numFmtId="0" fontId="68" fillId="5" borderId="1" xfId="0" applyFont="1" applyFill="1" applyBorder="1" applyAlignment="1">
      <alignment vertical="center"/>
    </xf>
    <xf numFmtId="0" fontId="67" fillId="3" borderId="1" xfId="0" applyFont="1" applyFill="1" applyBorder="1" applyAlignment="1">
      <alignment horizontal="left" vertical="center"/>
    </xf>
    <xf numFmtId="165" fontId="2" fillId="2" borderId="0" xfId="0" applyNumberFormat="1" applyFont="1" applyFill="1"/>
    <xf numFmtId="0" fontId="2" fillId="14" borderId="0" xfId="0" applyFont="1" applyFill="1" applyAlignment="1">
      <alignment vertical="center" wrapText="1"/>
    </xf>
    <xf numFmtId="0" fontId="2" fillId="14" borderId="0" xfId="0" quotePrefix="1" applyFont="1" applyFill="1" applyAlignment="1">
      <alignment wrapText="1"/>
    </xf>
    <xf numFmtId="0" fontId="2" fillId="14" borderId="0" xfId="0" applyFont="1" applyFill="1" applyAlignment="1">
      <alignment wrapText="1"/>
    </xf>
    <xf numFmtId="0" fontId="2" fillId="13" borderId="19" xfId="0" applyFont="1" applyFill="1" applyBorder="1" applyAlignment="1">
      <alignment wrapText="1"/>
    </xf>
    <xf numFmtId="0" fontId="2" fillId="13" borderId="84" xfId="0" applyFont="1" applyFill="1" applyBorder="1" applyAlignment="1">
      <alignment wrapText="1"/>
    </xf>
    <xf numFmtId="0" fontId="2" fillId="13" borderId="22" xfId="0" applyFont="1" applyFill="1" applyBorder="1" applyAlignment="1">
      <alignment vertical="center" wrapText="1"/>
    </xf>
    <xf numFmtId="0" fontId="2" fillId="13" borderId="19" xfId="0" applyFont="1" applyFill="1" applyBorder="1" applyAlignment="1">
      <alignment vertical="center" wrapText="1"/>
    </xf>
    <xf numFmtId="0" fontId="2" fillId="13" borderId="19" xfId="0" applyFont="1" applyFill="1" applyBorder="1" applyAlignment="1">
      <alignment horizontal="left" wrapText="1"/>
    </xf>
    <xf numFmtId="0" fontId="2" fillId="2" borderId="0" xfId="6" applyFont="1" applyFill="1" applyAlignment="1">
      <alignment vertical="center" wrapText="1"/>
    </xf>
    <xf numFmtId="0" fontId="9" fillId="3" borderId="85" xfId="0" applyFont="1" applyFill="1" applyBorder="1" applyAlignment="1">
      <alignment horizontal="center" vertical="center" wrapText="1"/>
    </xf>
    <xf numFmtId="0" fontId="9" fillId="3" borderId="86" xfId="0" applyFont="1" applyFill="1" applyBorder="1" applyAlignment="1">
      <alignment horizontal="center" vertical="center" wrapText="1"/>
    </xf>
    <xf numFmtId="0" fontId="9" fillId="3" borderId="87" xfId="0" applyFont="1" applyFill="1" applyBorder="1" applyAlignment="1">
      <alignment horizontal="center" vertical="center" wrapText="1"/>
    </xf>
    <xf numFmtId="0" fontId="25" fillId="4" borderId="43" xfId="0" applyFont="1" applyFill="1" applyBorder="1"/>
    <xf numFmtId="2" fontId="0" fillId="14" borderId="0" xfId="0" applyNumberFormat="1" applyFill="1"/>
    <xf numFmtId="0" fontId="2" fillId="14" borderId="1" xfId="6" applyFont="1" applyFill="1" applyBorder="1" applyAlignment="1">
      <alignment vertical="center" wrapText="1"/>
    </xf>
    <xf numFmtId="0" fontId="25" fillId="4" borderId="1" xfId="0" applyFont="1" applyFill="1" applyBorder="1" applyAlignment="1">
      <alignment horizontal="left" wrapText="1"/>
    </xf>
    <xf numFmtId="0" fontId="13" fillId="13" borderId="22" xfId="0" applyFont="1" applyFill="1" applyBorder="1" applyAlignment="1">
      <alignment vertical="center" wrapText="1"/>
    </xf>
    <xf numFmtId="16" fontId="2" fillId="13" borderId="19" xfId="0" quotePrefix="1" applyNumberFormat="1" applyFont="1" applyFill="1" applyBorder="1" applyAlignment="1">
      <alignment wrapText="1"/>
    </xf>
    <xf numFmtId="16" fontId="2" fillId="13" borderId="84" xfId="0" applyNumberFormat="1" applyFont="1" applyFill="1" applyBorder="1" applyAlignment="1">
      <alignment wrapText="1"/>
    </xf>
    <xf numFmtId="0" fontId="75" fillId="2" borderId="0" xfId="0" applyFont="1" applyFill="1" applyAlignment="1">
      <alignment wrapText="1"/>
    </xf>
    <xf numFmtId="0" fontId="26" fillId="2" borderId="0" xfId="0" applyFont="1" applyFill="1" applyAlignment="1">
      <alignment wrapText="1"/>
    </xf>
    <xf numFmtId="0" fontId="2" fillId="13" borderId="19" xfId="0" quotePrefix="1" applyFont="1" applyFill="1" applyBorder="1" applyAlignment="1">
      <alignment wrapText="1"/>
    </xf>
    <xf numFmtId="0" fontId="13" fillId="2" borderId="1" xfId="6" applyFont="1" applyFill="1" applyBorder="1" applyAlignment="1">
      <alignment vertical="center" wrapText="1"/>
    </xf>
    <xf numFmtId="0" fontId="2" fillId="13" borderId="19" xfId="0" applyFont="1" applyFill="1" applyBorder="1" applyAlignment="1">
      <alignment horizontal="left" vertical="top" wrapText="1"/>
    </xf>
    <xf numFmtId="0" fontId="57" fillId="8" borderId="0" xfId="0" applyFont="1" applyFill="1" applyAlignment="1">
      <alignment horizontal="center" vertical="center"/>
    </xf>
    <xf numFmtId="14" fontId="13" fillId="2" borderId="0" xfId="0" applyNumberFormat="1" applyFont="1" applyFill="1" applyAlignment="1" applyProtection="1">
      <alignment vertical="center"/>
      <protection locked="0"/>
    </xf>
    <xf numFmtId="0" fontId="13" fillId="2" borderId="0" xfId="0" applyFont="1" applyFill="1" applyAlignment="1" applyProtection="1">
      <alignment vertical="center"/>
      <protection locked="0"/>
    </xf>
    <xf numFmtId="0" fontId="47" fillId="4" borderId="69" xfId="5" applyFill="1" applyBorder="1" applyAlignment="1">
      <alignment horizontal="left" vertical="center" wrapText="1"/>
    </xf>
    <xf numFmtId="0" fontId="47" fillId="4" borderId="89" xfId="5" applyFill="1" applyBorder="1" applyAlignment="1">
      <alignment horizontal="left" vertical="center" wrapText="1"/>
    </xf>
    <xf numFmtId="0" fontId="31" fillId="0" borderId="72" xfId="0" applyFont="1" applyBorder="1" applyAlignment="1" applyProtection="1">
      <alignment horizontal="left" vertical="center" wrapText="1"/>
      <protection locked="0"/>
    </xf>
    <xf numFmtId="0" fontId="31" fillId="0" borderId="89" xfId="0" applyFont="1" applyBorder="1" applyAlignment="1" applyProtection="1">
      <alignment horizontal="left" vertical="center" wrapText="1"/>
      <protection locked="0"/>
    </xf>
    <xf numFmtId="0" fontId="31" fillId="0" borderId="69" xfId="0" applyFont="1" applyBorder="1" applyAlignment="1" applyProtection="1">
      <alignment horizontal="left" vertical="center" wrapText="1"/>
      <protection locked="0"/>
    </xf>
    <xf numFmtId="0" fontId="47" fillId="4" borderId="72" xfId="5" applyFill="1" applyBorder="1" applyAlignment="1">
      <alignment horizontal="left" vertical="center" wrapText="1"/>
    </xf>
    <xf numFmtId="0" fontId="2" fillId="0" borderId="60" xfId="0" applyFont="1" applyBorder="1" applyAlignment="1" applyProtection="1">
      <alignment horizontal="center" vertical="center" wrapText="1"/>
      <protection locked="0"/>
    </xf>
    <xf numFmtId="0" fontId="12" fillId="4" borderId="67" xfId="0" applyFont="1" applyFill="1" applyBorder="1" applyAlignment="1">
      <alignment horizontal="left" vertical="center"/>
    </xf>
    <xf numFmtId="0" fontId="2" fillId="4" borderId="68" xfId="0" applyFont="1" applyFill="1" applyBorder="1" applyAlignment="1">
      <alignment vertical="center"/>
    </xf>
    <xf numFmtId="0" fontId="2" fillId="4" borderId="69" xfId="0" applyFont="1" applyFill="1" applyBorder="1" applyAlignment="1">
      <alignment horizontal="center" vertical="center"/>
    </xf>
    <xf numFmtId="0" fontId="8" fillId="0" borderId="0" xfId="0" applyFont="1" applyAlignment="1">
      <alignment vertical="center"/>
    </xf>
    <xf numFmtId="0" fontId="57" fillId="8" borderId="11" xfId="0" applyFont="1" applyFill="1" applyBorder="1" applyAlignment="1">
      <alignment horizontal="center" vertical="center"/>
    </xf>
    <xf numFmtId="0" fontId="12" fillId="4" borderId="67" xfId="0" applyFont="1" applyFill="1" applyBorder="1" applyAlignment="1">
      <alignment vertical="center"/>
    </xf>
    <xf numFmtId="0" fontId="2" fillId="4" borderId="68" xfId="0" applyFont="1" applyFill="1" applyBorder="1" applyAlignment="1">
      <alignment vertical="center" wrapText="1"/>
    </xf>
    <xf numFmtId="0" fontId="2" fillId="4" borderId="67" xfId="0" applyFont="1" applyFill="1" applyBorder="1" applyAlignment="1">
      <alignment vertical="center"/>
    </xf>
    <xf numFmtId="0" fontId="8" fillId="4" borderId="69" xfId="0" applyFont="1" applyFill="1" applyBorder="1" applyAlignment="1">
      <alignment horizontal="right" vertical="center"/>
    </xf>
    <xf numFmtId="0" fontId="31" fillId="0" borderId="60" xfId="0" applyFont="1" applyBorder="1" applyAlignment="1" applyProtection="1">
      <alignment horizontal="center" vertical="center" wrapText="1"/>
      <protection locked="0"/>
    </xf>
    <xf numFmtId="0" fontId="2" fillId="13" borderId="0" xfId="0" applyFont="1" applyFill="1" applyAlignment="1">
      <alignment vertical="center" wrapText="1"/>
    </xf>
    <xf numFmtId="43" fontId="2" fillId="2" borderId="0" xfId="0" applyNumberFormat="1" applyFont="1" applyFill="1"/>
    <xf numFmtId="164" fontId="23" fillId="2" borderId="0" xfId="7" applyFont="1" applyFill="1" applyAlignment="1">
      <alignment vertical="center"/>
    </xf>
    <xf numFmtId="0" fontId="31" fillId="0" borderId="64" xfId="0" applyFont="1" applyBorder="1" applyAlignment="1" applyProtection="1">
      <alignment horizontal="center" vertical="center" wrapText="1"/>
      <protection locked="0"/>
    </xf>
    <xf numFmtId="0" fontId="2" fillId="15" borderId="19" xfId="0" applyFont="1" applyFill="1" applyBorder="1" applyAlignment="1">
      <alignment horizontal="left" wrapText="1"/>
    </xf>
    <xf numFmtId="0" fontId="2" fillId="15" borderId="19" xfId="0" applyFont="1" applyFill="1" applyBorder="1" applyAlignment="1">
      <alignment wrapText="1"/>
    </xf>
    <xf numFmtId="0" fontId="51" fillId="14" borderId="0" xfId="0" applyFont="1" applyFill="1" applyAlignment="1">
      <alignment vertical="center"/>
    </xf>
    <xf numFmtId="165" fontId="2" fillId="0" borderId="1" xfId="1" applyFont="1" applyFill="1" applyBorder="1" applyAlignment="1" applyProtection="1">
      <alignment vertical="center"/>
      <protection locked="0"/>
    </xf>
    <xf numFmtId="0" fontId="67" fillId="3" borderId="1" xfId="0" applyFont="1" applyFill="1" applyBorder="1" applyAlignment="1">
      <alignment vertical="center" wrapText="1"/>
    </xf>
    <xf numFmtId="2" fontId="0" fillId="14" borderId="1" xfId="0" applyNumberFormat="1" applyFill="1" applyBorder="1" applyAlignment="1">
      <alignment horizontal="right" vertical="center" wrapText="1"/>
    </xf>
    <xf numFmtId="0" fontId="2" fillId="0" borderId="1" xfId="0" applyFont="1" applyBorder="1" applyAlignment="1" applyProtection="1">
      <alignment vertical="center"/>
      <protection locked="0"/>
    </xf>
    <xf numFmtId="0" fontId="74" fillId="0" borderId="1" xfId="0" applyFont="1" applyBorder="1" applyAlignment="1" applyProtection="1">
      <alignment vertical="center"/>
      <protection locked="0"/>
    </xf>
    <xf numFmtId="4" fontId="79" fillId="0" borderId="1" xfId="0" applyNumberFormat="1" applyFont="1" applyBorder="1" applyAlignment="1" applyProtection="1">
      <alignment vertical="center"/>
      <protection locked="0"/>
    </xf>
    <xf numFmtId="14" fontId="2" fillId="0" borderId="1" xfId="0" applyNumberFormat="1" applyFont="1" applyBorder="1" applyAlignment="1" applyProtection="1">
      <alignment vertical="center"/>
      <protection locked="0"/>
    </xf>
    <xf numFmtId="0" fontId="8" fillId="0" borderId="1" xfId="0" applyFont="1" applyBorder="1" applyAlignment="1" applyProtection="1">
      <alignment vertical="center" wrapText="1"/>
      <protection locked="0"/>
    </xf>
    <xf numFmtId="0" fontId="8" fillId="4" borderId="1" xfId="0" applyFont="1" applyFill="1" applyBorder="1" applyAlignment="1" applyProtection="1">
      <alignment horizontal="left" vertical="center"/>
      <protection locked="0"/>
    </xf>
    <xf numFmtId="0" fontId="25" fillId="0" borderId="0" xfId="0" applyFont="1" applyAlignment="1" applyProtection="1">
      <alignment horizontal="left" vertical="center" wrapText="1"/>
      <protection locked="0"/>
    </xf>
    <xf numFmtId="0" fontId="16" fillId="0" borderId="0" xfId="0" applyFont="1" applyAlignment="1" applyProtection="1">
      <alignment horizontal="left" vertical="center" wrapText="1"/>
      <protection locked="0"/>
    </xf>
    <xf numFmtId="0" fontId="2" fillId="0" borderId="0" xfId="0" applyFont="1" applyAlignment="1" applyProtection="1">
      <alignment vertical="center"/>
      <protection locked="0"/>
    </xf>
    <xf numFmtId="0" fontId="2" fillId="0" borderId="0" xfId="0" applyFont="1" applyAlignment="1" applyProtection="1">
      <alignment horizontal="center" vertical="center" wrapText="1"/>
      <protection locked="0"/>
    </xf>
    <xf numFmtId="0" fontId="74" fillId="0" borderId="2" xfId="0" applyFont="1" applyBorder="1" applyAlignment="1" applyProtection="1">
      <alignment vertical="center"/>
      <protection locked="0"/>
    </xf>
    <xf numFmtId="0" fontId="8" fillId="0" borderId="99" xfId="0" applyFont="1" applyBorder="1" applyAlignment="1" applyProtection="1">
      <alignment vertical="center"/>
      <protection hidden="1"/>
    </xf>
    <xf numFmtId="166" fontId="8" fillId="4" borderId="1" xfId="1" applyNumberFormat="1" applyFont="1" applyFill="1" applyBorder="1" applyAlignment="1" applyProtection="1">
      <alignment vertical="center"/>
      <protection hidden="1"/>
    </xf>
    <xf numFmtId="165" fontId="8" fillId="4" borderId="1" xfId="1" applyFont="1" applyFill="1" applyBorder="1" applyAlignment="1" applyProtection="1">
      <alignment vertical="center"/>
      <protection hidden="1"/>
    </xf>
    <xf numFmtId="0" fontId="9" fillId="3" borderId="16" xfId="0" applyFont="1" applyFill="1" applyBorder="1" applyAlignment="1" applyProtection="1">
      <alignment vertical="center"/>
      <protection hidden="1"/>
    </xf>
    <xf numFmtId="0" fontId="8" fillId="4" borderId="1" xfId="0" applyFont="1" applyFill="1" applyBorder="1" applyAlignment="1" applyProtection="1">
      <alignment horizontal="left" vertical="center"/>
      <protection hidden="1"/>
    </xf>
    <xf numFmtId="0" fontId="9" fillId="3" borderId="63" xfId="0" applyFont="1" applyFill="1" applyBorder="1" applyAlignment="1" applyProtection="1">
      <alignment vertical="center"/>
      <protection hidden="1"/>
    </xf>
    <xf numFmtId="0" fontId="2" fillId="2" borderId="0" xfId="0" applyFont="1" applyFill="1" applyAlignment="1" applyProtection="1">
      <alignment vertical="center"/>
      <protection hidden="1"/>
    </xf>
    <xf numFmtId="14" fontId="8" fillId="4" borderId="9" xfId="0" applyNumberFormat="1" applyFont="1" applyFill="1" applyBorder="1" applyAlignment="1" applyProtection="1">
      <alignment vertical="center"/>
      <protection hidden="1"/>
    </xf>
    <xf numFmtId="0" fontId="8" fillId="4" borderId="45" xfId="0" applyFont="1" applyFill="1" applyBorder="1" applyAlignment="1" applyProtection="1">
      <alignment horizontal="right" vertical="center"/>
      <protection hidden="1"/>
    </xf>
    <xf numFmtId="165" fontId="8" fillId="4" borderId="13" xfId="0" applyNumberFormat="1" applyFont="1" applyFill="1" applyBorder="1" applyAlignment="1" applyProtection="1">
      <alignment vertical="center"/>
      <protection hidden="1"/>
    </xf>
    <xf numFmtId="0" fontId="8" fillId="4" borderId="20" xfId="0" applyFont="1" applyFill="1" applyBorder="1" applyAlignment="1" applyProtection="1">
      <alignment horizontal="right" vertical="center"/>
      <protection hidden="1"/>
    </xf>
    <xf numFmtId="165" fontId="8" fillId="4" borderId="1" xfId="0" applyNumberFormat="1" applyFont="1" applyFill="1" applyBorder="1" applyAlignment="1" applyProtection="1">
      <alignment vertical="center"/>
      <protection hidden="1"/>
    </xf>
    <xf numFmtId="0" fontId="8" fillId="4" borderId="44" xfId="0" applyFont="1" applyFill="1" applyBorder="1" applyAlignment="1" applyProtection="1">
      <alignment horizontal="right" vertical="center"/>
      <protection hidden="1"/>
    </xf>
    <xf numFmtId="14" fontId="8" fillId="4" borderId="1" xfId="0" applyNumberFormat="1" applyFont="1" applyFill="1" applyBorder="1" applyAlignment="1" applyProtection="1">
      <alignment horizontal="center" vertical="center"/>
      <protection hidden="1"/>
    </xf>
    <xf numFmtId="165" fontId="8" fillId="4" borderId="4" xfId="1" applyFont="1" applyFill="1" applyBorder="1" applyAlignment="1" applyProtection="1">
      <alignment vertical="center"/>
      <protection hidden="1"/>
    </xf>
    <xf numFmtId="0" fontId="8" fillId="4" borderId="4" xfId="0" applyFont="1" applyFill="1" applyBorder="1" applyAlignment="1" applyProtection="1">
      <alignment vertical="center"/>
      <protection hidden="1"/>
    </xf>
    <xf numFmtId="0" fontId="8" fillId="4" borderId="1" xfId="1" applyNumberFormat="1" applyFont="1" applyFill="1" applyBorder="1" applyAlignment="1" applyProtection="1">
      <alignment horizontal="right" vertical="center"/>
      <protection hidden="1"/>
    </xf>
    <xf numFmtId="0" fontId="8" fillId="4" borderId="1" xfId="0" applyFont="1" applyFill="1" applyBorder="1" applyAlignment="1" applyProtection="1">
      <alignment horizontal="center" vertical="center" wrapText="1"/>
      <protection hidden="1"/>
    </xf>
    <xf numFmtId="0" fontId="8" fillId="4" borderId="1" xfId="0" applyFont="1" applyFill="1" applyBorder="1" applyAlignment="1" applyProtection="1">
      <alignment horizontal="right" vertical="center" wrapText="1"/>
      <protection hidden="1"/>
    </xf>
    <xf numFmtId="165" fontId="8" fillId="4" borderId="1" xfId="1" applyFont="1" applyFill="1" applyBorder="1" applyAlignment="1" applyProtection="1">
      <alignment horizontal="right" vertical="center" wrapText="1"/>
      <protection hidden="1"/>
    </xf>
    <xf numFmtId="166" fontId="8" fillId="4" borderId="1" xfId="1" applyNumberFormat="1" applyFont="1" applyFill="1" applyBorder="1" applyAlignment="1" applyProtection="1">
      <alignment horizontal="right" vertical="center" wrapText="1"/>
      <protection hidden="1"/>
    </xf>
    <xf numFmtId="0" fontId="8" fillId="2" borderId="0" xfId="0" applyFont="1" applyFill="1" applyAlignment="1" applyProtection="1">
      <alignment horizontal="center" vertical="center"/>
      <protection hidden="1"/>
    </xf>
    <xf numFmtId="166" fontId="5" fillId="4" borderId="60" xfId="1" applyNumberFormat="1" applyFont="1" applyFill="1" applyBorder="1" applyAlignment="1" applyProtection="1">
      <alignment horizontal="center" vertical="center" wrapText="1"/>
      <protection hidden="1"/>
    </xf>
    <xf numFmtId="165" fontId="5" fillId="4" borderId="13" xfId="1" applyFont="1" applyFill="1" applyBorder="1" applyAlignment="1" applyProtection="1">
      <alignment horizontal="center" vertical="center" wrapText="1"/>
      <protection hidden="1"/>
    </xf>
    <xf numFmtId="166" fontId="5" fillId="4" borderId="43" xfId="1" applyNumberFormat="1" applyFont="1" applyFill="1" applyBorder="1" applyAlignment="1" applyProtection="1">
      <alignment horizontal="center" vertical="center" wrapText="1"/>
      <protection hidden="1"/>
    </xf>
    <xf numFmtId="2" fontId="5" fillId="4" borderId="60" xfId="1" quotePrefix="1" applyNumberFormat="1" applyFont="1" applyFill="1" applyBorder="1" applyAlignment="1" applyProtection="1">
      <alignment horizontal="center" vertical="center" wrapText="1"/>
      <protection hidden="1"/>
    </xf>
    <xf numFmtId="0" fontId="70" fillId="2" borderId="0" xfId="0" applyFont="1" applyFill="1" applyAlignment="1" applyProtection="1">
      <alignment horizontal="center" vertical="center"/>
      <protection hidden="1"/>
    </xf>
    <xf numFmtId="0" fontId="80" fillId="0" borderId="72" xfId="0" applyFont="1" applyBorder="1" applyAlignment="1">
      <alignment horizontal="left" vertical="center" wrapText="1"/>
    </xf>
    <xf numFmtId="0" fontId="58" fillId="5" borderId="96" xfId="0" applyFont="1" applyFill="1" applyBorder="1" applyAlignment="1" applyProtection="1">
      <alignment horizontal="center" vertical="center" wrapText="1"/>
      <protection hidden="1"/>
    </xf>
    <xf numFmtId="0" fontId="58" fillId="5" borderId="69" xfId="0" applyFont="1" applyFill="1" applyBorder="1" applyAlignment="1" applyProtection="1">
      <alignment horizontal="center" vertical="center" wrapText="1"/>
      <protection hidden="1"/>
    </xf>
    <xf numFmtId="0" fontId="58" fillId="5" borderId="91" xfId="0" applyFont="1" applyFill="1" applyBorder="1" applyAlignment="1" applyProtection="1">
      <alignment horizontal="center" vertical="center" wrapText="1"/>
      <protection hidden="1"/>
    </xf>
    <xf numFmtId="0" fontId="58" fillId="5" borderId="98" xfId="0" applyFont="1" applyFill="1" applyBorder="1" applyAlignment="1" applyProtection="1">
      <alignment horizontal="center" vertical="center" wrapText="1"/>
      <protection hidden="1"/>
    </xf>
    <xf numFmtId="0" fontId="8" fillId="4" borderId="13" xfId="0" applyFont="1" applyFill="1" applyBorder="1" applyAlignment="1" applyProtection="1">
      <alignment vertical="center"/>
      <protection hidden="1"/>
    </xf>
    <xf numFmtId="165" fontId="8" fillId="4" borderId="1" xfId="1" applyFont="1" applyFill="1" applyBorder="1" applyProtection="1">
      <protection hidden="1"/>
    </xf>
    <xf numFmtId="166" fontId="8" fillId="4" borderId="1" xfId="1" applyNumberFormat="1" applyFont="1" applyFill="1" applyBorder="1" applyProtection="1">
      <protection hidden="1"/>
    </xf>
    <xf numFmtId="166" fontId="8" fillId="4" borderId="1" xfId="1" applyNumberFormat="1" applyFont="1" applyFill="1" applyBorder="1" applyAlignment="1" applyProtection="1">
      <alignment vertical="top"/>
      <protection hidden="1"/>
    </xf>
    <xf numFmtId="0" fontId="8" fillId="4" borderId="10" xfId="0" applyFont="1" applyFill="1" applyBorder="1" applyAlignment="1" applyProtection="1">
      <alignment horizontal="right"/>
      <protection hidden="1"/>
    </xf>
    <xf numFmtId="0" fontId="2" fillId="2" borderId="0" xfId="0" applyFont="1" applyFill="1" applyProtection="1">
      <protection hidden="1"/>
    </xf>
    <xf numFmtId="1" fontId="2" fillId="2" borderId="11" xfId="0" applyNumberFormat="1" applyFont="1" applyFill="1" applyBorder="1" applyProtection="1">
      <protection hidden="1"/>
    </xf>
    <xf numFmtId="0" fontId="2" fillId="2" borderId="9" xfId="0" applyFont="1" applyFill="1" applyBorder="1" applyAlignment="1" applyProtection="1">
      <alignment vertical="center"/>
      <protection hidden="1"/>
    </xf>
    <xf numFmtId="1" fontId="2" fillId="2" borderId="12" xfId="0" applyNumberFormat="1" applyFont="1" applyFill="1" applyBorder="1" applyProtection="1">
      <protection hidden="1"/>
    </xf>
    <xf numFmtId="0" fontId="8" fillId="2" borderId="1" xfId="0" applyFont="1" applyFill="1" applyBorder="1" applyProtection="1">
      <protection hidden="1"/>
    </xf>
    <xf numFmtId="14" fontId="7" fillId="4" borderId="0" xfId="0" applyNumberFormat="1" applyFont="1" applyFill="1" applyProtection="1">
      <protection hidden="1"/>
    </xf>
    <xf numFmtId="165" fontId="7" fillId="4" borderId="11" xfId="1" applyFont="1" applyFill="1" applyBorder="1" applyProtection="1">
      <protection hidden="1"/>
    </xf>
    <xf numFmtId="14" fontId="7" fillId="4" borderId="11" xfId="0" applyNumberFormat="1" applyFont="1" applyFill="1" applyBorder="1" applyProtection="1">
      <protection hidden="1"/>
    </xf>
    <xf numFmtId="14" fontId="7" fillId="4" borderId="47" xfId="0" applyNumberFormat="1" applyFont="1" applyFill="1" applyBorder="1" applyProtection="1">
      <protection hidden="1"/>
    </xf>
    <xf numFmtId="14" fontId="36" fillId="4" borderId="48" xfId="0" applyNumberFormat="1" applyFont="1" applyFill="1" applyBorder="1" applyAlignment="1" applyProtection="1">
      <alignment horizontal="right"/>
      <protection hidden="1"/>
    </xf>
    <xf numFmtId="14" fontId="7" fillId="4" borderId="52" xfId="0" applyNumberFormat="1" applyFont="1" applyFill="1" applyBorder="1" applyProtection="1">
      <protection hidden="1"/>
    </xf>
    <xf numFmtId="14" fontId="36" fillId="4" borderId="53" xfId="0" applyNumberFormat="1" applyFont="1" applyFill="1" applyBorder="1" applyProtection="1">
      <protection hidden="1"/>
    </xf>
    <xf numFmtId="14" fontId="7" fillId="4" borderId="11" xfId="0" applyNumberFormat="1" applyFont="1" applyFill="1" applyBorder="1" applyAlignment="1" applyProtection="1">
      <alignment vertical="center"/>
      <protection hidden="1"/>
    </xf>
    <xf numFmtId="14" fontId="7" fillId="4" borderId="88" xfId="0" applyNumberFormat="1" applyFont="1" applyFill="1" applyBorder="1" applyProtection="1">
      <protection hidden="1"/>
    </xf>
    <xf numFmtId="14" fontId="7" fillId="4" borderId="12" xfId="0" applyNumberFormat="1" applyFont="1" applyFill="1" applyBorder="1" applyProtection="1">
      <protection hidden="1"/>
    </xf>
    <xf numFmtId="0" fontId="71" fillId="2" borderId="0" xfId="0" applyFont="1" applyFill="1" applyAlignment="1" applyProtection="1">
      <alignment horizontal="center" vertical="center"/>
      <protection hidden="1"/>
    </xf>
    <xf numFmtId="165" fontId="21" fillId="2" borderId="0" xfId="0" applyNumberFormat="1" applyFont="1" applyFill="1" applyProtection="1">
      <protection hidden="1"/>
    </xf>
    <xf numFmtId="0" fontId="8" fillId="5" borderId="43" xfId="0" applyFont="1" applyFill="1" applyBorder="1" applyAlignment="1" applyProtection="1">
      <alignment horizontal="center" vertical="center"/>
      <protection locked="0"/>
    </xf>
    <xf numFmtId="0" fontId="37" fillId="10" borderId="60" xfId="0" applyFont="1" applyFill="1" applyBorder="1" applyAlignment="1">
      <alignment horizontal="left" vertical="center" wrapText="1"/>
    </xf>
    <xf numFmtId="0" fontId="3" fillId="0" borderId="60" xfId="0" applyFont="1" applyBorder="1" applyAlignment="1">
      <alignment horizontal="left" vertical="center" wrapText="1"/>
    </xf>
    <xf numFmtId="0" fontId="46" fillId="0" borderId="0" xfId="0" applyFont="1" applyAlignment="1">
      <alignment horizontal="center" vertical="center" wrapText="1"/>
    </xf>
    <xf numFmtId="0" fontId="3" fillId="0" borderId="67" xfId="0" applyFont="1" applyBorder="1" applyAlignment="1">
      <alignment horizontal="left" vertical="center" wrapText="1"/>
    </xf>
    <xf numFmtId="0" fontId="3" fillId="0" borderId="68" xfId="0" applyFont="1" applyBorder="1" applyAlignment="1">
      <alignment horizontal="left" vertical="center" wrapText="1"/>
    </xf>
    <xf numFmtId="0" fontId="3" fillId="0" borderId="69" xfId="0" applyFont="1" applyBorder="1" applyAlignment="1">
      <alignment horizontal="left" vertical="center" wrapText="1"/>
    </xf>
    <xf numFmtId="0" fontId="3" fillId="0" borderId="71" xfId="0" applyFont="1" applyBorder="1" applyAlignment="1">
      <alignment horizontal="left" vertical="center" wrapText="1"/>
    </xf>
    <xf numFmtId="0" fontId="3" fillId="0" borderId="0" xfId="0" applyFont="1" applyAlignment="1">
      <alignment horizontal="left" vertical="center" wrapText="1"/>
    </xf>
    <xf numFmtId="0" fontId="3" fillId="0" borderId="72" xfId="0" applyFont="1" applyBorder="1" applyAlignment="1">
      <alignment horizontal="left" vertical="center" wrapText="1"/>
    </xf>
    <xf numFmtId="0" fontId="37" fillId="10" borderId="60" xfId="0" applyFont="1" applyFill="1" applyBorder="1" applyAlignment="1">
      <alignment horizontal="center" vertical="center" wrapText="1"/>
    </xf>
    <xf numFmtId="0" fontId="43" fillId="10" borderId="60" xfId="0" applyFont="1" applyFill="1" applyBorder="1" applyAlignment="1">
      <alignment horizontal="left" vertical="center" wrapText="1"/>
    </xf>
    <xf numFmtId="170" fontId="3" fillId="2" borderId="60" xfId="0" applyNumberFormat="1" applyFont="1" applyFill="1" applyBorder="1" applyAlignment="1">
      <alignment horizontal="left" vertical="center" wrapText="1"/>
    </xf>
    <xf numFmtId="0" fontId="3" fillId="2" borderId="60" xfId="0" applyFont="1" applyFill="1" applyBorder="1"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2" fillId="10" borderId="60" xfId="0" applyFont="1" applyFill="1" applyBorder="1" applyAlignment="1">
      <alignment horizontal="left" vertical="center" wrapText="1"/>
    </xf>
    <xf numFmtId="0" fontId="42" fillId="10" borderId="60" xfId="0" applyFont="1" applyFill="1" applyBorder="1" applyAlignment="1">
      <alignment horizontal="left" vertical="center" wrapText="1"/>
    </xf>
    <xf numFmtId="0" fontId="7" fillId="2" borderId="6"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2" xfId="0" applyFont="1" applyFill="1" applyBorder="1" applyAlignment="1">
      <alignment vertical="center" wrapText="1"/>
    </xf>
    <xf numFmtId="0" fontId="7" fillId="2" borderId="3" xfId="0" applyFont="1" applyFill="1" applyBorder="1" applyAlignment="1">
      <alignment vertical="center" wrapText="1"/>
    </xf>
    <xf numFmtId="0" fontId="47" fillId="2" borderId="3" xfId="5" applyFill="1" applyBorder="1" applyAlignment="1">
      <alignment vertical="center" wrapText="1"/>
    </xf>
    <xf numFmtId="0" fontId="47" fillId="2" borderId="4" xfId="5" applyFill="1" applyBorder="1" applyAlignment="1">
      <alignment vertical="center" wrapText="1"/>
    </xf>
    <xf numFmtId="0" fontId="7" fillId="2" borderId="6" xfId="0" applyFont="1" applyFill="1" applyBorder="1" applyAlignment="1">
      <alignment vertical="center" wrapText="1"/>
    </xf>
    <xf numFmtId="0" fontId="7" fillId="2" borderId="5" xfId="0" applyFont="1" applyFill="1" applyBorder="1" applyAlignment="1">
      <alignment vertical="center" wrapText="1"/>
    </xf>
    <xf numFmtId="0" fontId="7" fillId="2" borderId="8" xfId="0" applyFont="1" applyFill="1" applyBorder="1" applyAlignment="1">
      <alignment vertical="center" wrapText="1"/>
    </xf>
    <xf numFmtId="0" fontId="7" fillId="2" borderId="9" xfId="0" applyFont="1" applyFill="1" applyBorder="1" applyAlignment="1">
      <alignment vertical="center" wrapText="1"/>
    </xf>
    <xf numFmtId="0" fontId="47" fillId="2" borderId="5" xfId="5" applyFill="1" applyBorder="1" applyAlignment="1">
      <alignment vertical="center" wrapText="1"/>
    </xf>
    <xf numFmtId="0" fontId="47" fillId="2" borderId="10" xfId="5" applyFill="1" applyBorder="1" applyAlignment="1">
      <alignment vertical="center" wrapText="1"/>
    </xf>
    <xf numFmtId="0" fontId="47" fillId="2" borderId="9" xfId="5" applyFill="1" applyBorder="1" applyAlignment="1">
      <alignment vertical="center" wrapText="1"/>
    </xf>
    <xf numFmtId="0" fontId="47" fillId="2" borderId="12" xfId="5" applyFill="1" applyBorder="1" applyAlignment="1">
      <alignment vertical="center" wrapText="1"/>
    </xf>
    <xf numFmtId="0" fontId="9" fillId="3" borderId="40" xfId="0" applyFont="1" applyFill="1" applyBorder="1" applyAlignment="1">
      <alignment horizontal="center" vertical="center" wrapText="1"/>
    </xf>
    <xf numFmtId="0" fontId="2" fillId="2" borderId="2" xfId="0" applyFont="1" applyFill="1" applyBorder="1" applyAlignment="1" applyProtection="1">
      <alignment horizontal="left" vertical="center" wrapText="1"/>
      <protection locked="0"/>
    </xf>
    <xf numFmtId="0" fontId="2" fillId="2" borderId="3"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vertical="center" wrapText="1"/>
      <protection locked="0"/>
    </xf>
    <xf numFmtId="0" fontId="67" fillId="3" borderId="16" xfId="0" applyFont="1" applyFill="1" applyBorder="1" applyAlignment="1">
      <alignment horizontal="left" vertical="center" wrapText="1"/>
    </xf>
    <xf numFmtId="0" fontId="2" fillId="2" borderId="2" xfId="0" applyFont="1" applyFill="1" applyBorder="1" applyAlignment="1" applyProtection="1">
      <alignment horizontal="center" vertical="center"/>
      <protection locked="0"/>
    </xf>
    <xf numFmtId="0" fontId="2" fillId="2" borderId="3" xfId="0" applyFont="1" applyFill="1" applyBorder="1" applyAlignment="1" applyProtection="1">
      <alignment horizontal="center" vertical="center"/>
      <protection locked="0"/>
    </xf>
    <xf numFmtId="0" fontId="2" fillId="2" borderId="4" xfId="0" applyFont="1" applyFill="1" applyBorder="1" applyAlignment="1" applyProtection="1">
      <alignment horizontal="center" vertical="center"/>
      <protection locked="0"/>
    </xf>
    <xf numFmtId="0" fontId="13" fillId="2" borderId="2" xfId="0" applyFont="1" applyFill="1" applyBorder="1" applyAlignment="1" applyProtection="1">
      <alignment horizontal="left" vertical="center"/>
      <protection locked="0"/>
    </xf>
    <xf numFmtId="0" fontId="13" fillId="2" borderId="3"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2" fillId="2" borderId="4" xfId="0" applyFont="1" applyFill="1" applyBorder="1" applyAlignment="1" applyProtection="1">
      <alignment horizontal="left" vertical="center"/>
      <protection locked="0"/>
    </xf>
    <xf numFmtId="0" fontId="9" fillId="3" borderId="2" xfId="0" applyFont="1" applyFill="1" applyBorder="1" applyAlignment="1">
      <alignment horizontal="left" vertical="center" wrapText="1"/>
    </xf>
    <xf numFmtId="0" fontId="9" fillId="3" borderId="4" xfId="0" applyFont="1" applyFill="1" applyBorder="1" applyAlignment="1">
      <alignment horizontal="left" vertical="center" wrapText="1"/>
    </xf>
    <xf numFmtId="0" fontId="2" fillId="2" borderId="2" xfId="0" applyFont="1" applyFill="1" applyBorder="1" applyAlignment="1" applyProtection="1">
      <alignment horizontal="left" vertical="center"/>
      <protection locked="0"/>
    </xf>
    <xf numFmtId="0" fontId="13" fillId="2" borderId="39" xfId="0" applyFont="1" applyFill="1" applyBorder="1" applyAlignment="1" applyProtection="1">
      <alignment horizontal="left" vertical="center"/>
      <protection locked="0"/>
    </xf>
    <xf numFmtId="0" fontId="9" fillId="3" borderId="5" xfId="0" applyFont="1" applyFill="1" applyBorder="1" applyAlignment="1">
      <alignment horizontal="left" vertical="center"/>
    </xf>
    <xf numFmtId="0" fontId="9" fillId="3" borderId="0" xfId="0" applyFont="1" applyFill="1" applyAlignment="1">
      <alignment horizontal="left" vertical="center"/>
    </xf>
    <xf numFmtId="0" fontId="2" fillId="2" borderId="2" xfId="0" applyFont="1" applyFill="1" applyBorder="1" applyAlignment="1" applyProtection="1">
      <alignment horizontal="left"/>
      <protection locked="0"/>
    </xf>
    <xf numFmtId="0" fontId="2" fillId="2" borderId="3" xfId="0" applyFont="1" applyFill="1" applyBorder="1" applyAlignment="1" applyProtection="1">
      <alignment horizontal="left"/>
      <protection locked="0"/>
    </xf>
    <xf numFmtId="0" fontId="2" fillId="2" borderId="4" xfId="0" applyFont="1" applyFill="1" applyBorder="1" applyAlignment="1" applyProtection="1">
      <alignment horizontal="left"/>
      <protection locked="0"/>
    </xf>
    <xf numFmtId="0" fontId="8" fillId="8" borderId="1" xfId="0" applyFont="1" applyFill="1" applyBorder="1" applyAlignment="1">
      <alignment horizontal="center" vertical="center"/>
    </xf>
    <xf numFmtId="0" fontId="9" fillId="3" borderId="17" xfId="0" applyFont="1" applyFill="1" applyBorder="1" applyAlignment="1" applyProtection="1">
      <alignment horizontal="left" vertical="center" wrapText="1"/>
      <protection locked="0"/>
    </xf>
    <xf numFmtId="0" fontId="9" fillId="3" borderId="18" xfId="0" applyFont="1" applyFill="1" applyBorder="1" applyAlignment="1" applyProtection="1">
      <alignment horizontal="left" vertical="center" wrapText="1"/>
      <protection locked="0"/>
    </xf>
    <xf numFmtId="0" fontId="62" fillId="4" borderId="2" xfId="0" applyFont="1" applyFill="1" applyBorder="1" applyAlignment="1">
      <alignment horizontal="center" vertical="center" wrapText="1"/>
    </xf>
    <xf numFmtId="0" fontId="62" fillId="4" borderId="3" xfId="0" applyFont="1" applyFill="1" applyBorder="1" applyAlignment="1">
      <alignment horizontal="center" vertical="center" wrapText="1"/>
    </xf>
    <xf numFmtId="0" fontId="62" fillId="4" borderId="4"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7" xfId="0" applyFont="1" applyFill="1" applyBorder="1" applyAlignment="1">
      <alignment horizontal="center" vertical="center" wrapText="1"/>
    </xf>
    <xf numFmtId="0" fontId="8" fillId="5" borderId="11"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12"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10"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11"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16" fillId="4" borderId="8" xfId="0" applyFont="1" applyFill="1" applyBorder="1" applyAlignment="1">
      <alignment horizontal="left" vertical="center" wrapText="1"/>
    </xf>
    <xf numFmtId="0" fontId="16" fillId="4" borderId="9" xfId="0" applyFont="1" applyFill="1" applyBorder="1" applyAlignment="1">
      <alignment horizontal="left" vertical="center" wrapText="1"/>
    </xf>
    <xf numFmtId="0" fontId="16" fillId="4" borderId="12" xfId="0" applyFont="1" applyFill="1" applyBorder="1" applyAlignment="1">
      <alignment horizontal="left" vertical="center" wrapText="1"/>
    </xf>
    <xf numFmtId="0" fontId="16" fillId="4" borderId="9" xfId="0" applyFont="1" applyFill="1" applyBorder="1" applyAlignment="1">
      <alignment horizontal="left" vertical="center"/>
    </xf>
    <xf numFmtId="0" fontId="16" fillId="4" borderId="12" xfId="0" applyFont="1" applyFill="1" applyBorder="1" applyAlignment="1">
      <alignment horizontal="left" vertical="center"/>
    </xf>
    <xf numFmtId="0" fontId="8" fillId="4" borderId="2" xfId="0" applyFont="1" applyFill="1" applyBorder="1" applyAlignment="1">
      <alignment horizontal="left" vertical="center" wrapText="1"/>
    </xf>
    <xf numFmtId="0" fontId="8" fillId="4" borderId="4" xfId="0" applyFont="1" applyFill="1" applyBorder="1" applyAlignment="1">
      <alignment horizontal="left"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0" xfId="0" applyFont="1" applyFill="1" applyAlignment="1">
      <alignment horizontal="center" vertical="center"/>
    </xf>
    <xf numFmtId="0" fontId="9" fillId="3" borderId="11"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0" xfId="0" applyFont="1" applyFill="1" applyAlignment="1">
      <alignment horizontal="center" vertical="center"/>
    </xf>
    <xf numFmtId="0" fontId="4" fillId="4" borderId="11" xfId="0" applyFont="1" applyFill="1" applyBorder="1" applyAlignment="1">
      <alignment horizontal="center" vertical="center"/>
    </xf>
    <xf numFmtId="0" fontId="6" fillId="4" borderId="7" xfId="0" applyFont="1" applyFill="1" applyBorder="1" applyAlignment="1">
      <alignment horizontal="center" vertical="center" wrapText="1"/>
    </xf>
    <xf numFmtId="0" fontId="6" fillId="4" borderId="0" xfId="0" applyFont="1" applyFill="1" applyAlignment="1">
      <alignment horizontal="center" vertical="center"/>
    </xf>
    <xf numFmtId="0" fontId="6" fillId="4" borderId="11"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2" xfId="0" applyFont="1" applyFill="1" applyBorder="1" applyAlignment="1">
      <alignment horizontal="center" vertical="center"/>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16" fillId="8" borderId="12" xfId="0" applyFont="1" applyFill="1" applyBorder="1" applyAlignment="1">
      <alignment horizontal="left" vertical="center" wrapText="1"/>
    </xf>
    <xf numFmtId="0" fontId="9" fillId="3" borderId="28" xfId="0" applyFont="1" applyFill="1" applyBorder="1" applyAlignment="1">
      <alignment horizontal="left" vertical="center"/>
    </xf>
    <xf numFmtId="0" fontId="9" fillId="3" borderId="19" xfId="0" applyFont="1" applyFill="1" applyBorder="1" applyAlignment="1">
      <alignment horizontal="left" vertical="center"/>
    </xf>
    <xf numFmtId="0" fontId="9" fillId="3" borderId="29" xfId="0" applyFont="1" applyFill="1" applyBorder="1" applyAlignment="1">
      <alignment horizontal="left" vertical="center" wrapText="1"/>
    </xf>
    <xf numFmtId="0" fontId="13" fillId="2" borderId="4" xfId="0" applyFont="1" applyFill="1" applyBorder="1" applyAlignment="1" applyProtection="1">
      <alignment horizontal="left" vertical="center"/>
      <protection locked="0"/>
    </xf>
    <xf numFmtId="49" fontId="13" fillId="2" borderId="3" xfId="0" applyNumberFormat="1" applyFont="1" applyFill="1" applyBorder="1" applyAlignment="1" applyProtection="1">
      <alignment horizontal="left" vertical="center"/>
      <protection locked="0"/>
    </xf>
    <xf numFmtId="49" fontId="13" fillId="2" borderId="4" xfId="0" applyNumberFormat="1" applyFont="1" applyFill="1" applyBorder="1" applyAlignment="1" applyProtection="1">
      <alignment horizontal="left" vertical="center"/>
      <protection locked="0"/>
    </xf>
    <xf numFmtId="0" fontId="13" fillId="2" borderId="9" xfId="0" applyFont="1" applyFill="1" applyBorder="1" applyAlignment="1" applyProtection="1">
      <alignment horizontal="left" vertical="center"/>
      <protection locked="0"/>
    </xf>
    <xf numFmtId="0" fontId="13" fillId="2" borderId="12" xfId="0" applyFont="1" applyFill="1" applyBorder="1" applyAlignment="1" applyProtection="1">
      <alignment horizontal="left" vertical="center"/>
      <protection locked="0"/>
    </xf>
    <xf numFmtId="0" fontId="9" fillId="3" borderId="7"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17" xfId="0" applyFont="1" applyFill="1" applyBorder="1" applyAlignment="1" applyProtection="1">
      <alignment horizontal="center" vertical="center" wrapText="1"/>
      <protection locked="0"/>
    </xf>
    <xf numFmtId="0" fontId="9" fillId="3" borderId="18" xfId="0" applyFont="1" applyFill="1" applyBorder="1" applyAlignment="1" applyProtection="1">
      <alignment horizontal="center" vertical="center" wrapText="1"/>
      <protection locked="0"/>
    </xf>
    <xf numFmtId="0" fontId="8" fillId="4" borderId="6" xfId="0" applyFont="1" applyFill="1" applyBorder="1" applyAlignment="1" applyProtection="1">
      <alignment horizontal="center" vertical="center" wrapText="1"/>
      <protection hidden="1"/>
    </xf>
    <xf numFmtId="0" fontId="8" fillId="4" borderId="5" xfId="0" applyFont="1" applyFill="1" applyBorder="1" applyAlignment="1" applyProtection="1">
      <alignment horizontal="center" vertical="center" wrapText="1"/>
      <protection hidden="1"/>
    </xf>
    <xf numFmtId="0" fontId="8" fillId="4" borderId="10" xfId="0" applyFont="1" applyFill="1" applyBorder="1" applyAlignment="1" applyProtection="1">
      <alignment horizontal="center" vertical="center" wrapText="1"/>
      <protection hidden="1"/>
    </xf>
    <xf numFmtId="0" fontId="8" fillId="4" borderId="7" xfId="0" applyFont="1" applyFill="1" applyBorder="1" applyAlignment="1" applyProtection="1">
      <alignment horizontal="center" vertical="center" wrapText="1"/>
      <protection hidden="1"/>
    </xf>
    <xf numFmtId="0" fontId="8" fillId="4" borderId="0" xfId="0" applyFont="1" applyFill="1" applyAlignment="1" applyProtection="1">
      <alignment horizontal="center" vertical="center" wrapText="1"/>
      <protection hidden="1"/>
    </xf>
    <xf numFmtId="0" fontId="8" fillId="4" borderId="11" xfId="0" applyFont="1" applyFill="1" applyBorder="1" applyAlignment="1" applyProtection="1">
      <alignment horizontal="center" vertical="center" wrapText="1"/>
      <protection hidden="1"/>
    </xf>
    <xf numFmtId="0" fontId="8" fillId="4" borderId="8" xfId="0" applyFont="1" applyFill="1" applyBorder="1" applyAlignment="1" applyProtection="1">
      <alignment horizontal="center" vertical="center" wrapText="1"/>
      <protection hidden="1"/>
    </xf>
    <xf numFmtId="0" fontId="8" fillId="4" borderId="9" xfId="0" applyFont="1" applyFill="1" applyBorder="1" applyAlignment="1" applyProtection="1">
      <alignment horizontal="center" vertical="center" wrapText="1"/>
      <protection hidden="1"/>
    </xf>
    <xf numFmtId="0" fontId="8" fillId="4" borderId="12" xfId="0" applyFont="1" applyFill="1" applyBorder="1" applyAlignment="1" applyProtection="1">
      <alignment horizontal="center" vertical="center" wrapText="1"/>
      <protection hidden="1"/>
    </xf>
    <xf numFmtId="0" fontId="19" fillId="3" borderId="0" xfId="0" applyFont="1" applyFill="1" applyAlignment="1" applyProtection="1">
      <alignment horizontal="center" vertical="center" wrapText="1"/>
      <protection locked="0"/>
    </xf>
    <xf numFmtId="0" fontId="9" fillId="3" borderId="6" xfId="0" applyFont="1" applyFill="1" applyBorder="1" applyAlignment="1" applyProtection="1">
      <alignment horizontal="left" vertical="center" wrapText="1"/>
      <protection locked="0"/>
    </xf>
    <xf numFmtId="0" fontId="9" fillId="3" borderId="10" xfId="0" applyFont="1" applyFill="1" applyBorder="1" applyAlignment="1" applyProtection="1">
      <alignment horizontal="left" vertical="center" wrapText="1"/>
      <protection locked="0"/>
    </xf>
    <xf numFmtId="0" fontId="67" fillId="3" borderId="14" xfId="0" applyFont="1" applyFill="1" applyBorder="1" applyAlignment="1">
      <alignment horizontal="center" vertical="center" wrapText="1"/>
    </xf>
    <xf numFmtId="0" fontId="2" fillId="2" borderId="1" xfId="0" applyFont="1" applyFill="1" applyBorder="1" applyAlignment="1" applyProtection="1">
      <alignment horizontal="left" vertical="center"/>
      <protection locked="0"/>
    </xf>
    <xf numFmtId="0" fontId="8" fillId="4" borderId="6"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10" xfId="0" applyFont="1" applyFill="1" applyBorder="1" applyAlignment="1">
      <alignment horizontal="center" vertical="center"/>
    </xf>
    <xf numFmtId="0" fontId="2" fillId="0" borderId="6" xfId="0" applyFont="1" applyBorder="1" applyAlignment="1" applyProtection="1">
      <alignment horizontal="left" vertical="top"/>
      <protection locked="0"/>
    </xf>
    <xf numFmtId="0" fontId="2" fillId="0" borderId="5" xfId="0" applyFont="1" applyBorder="1" applyAlignment="1" applyProtection="1">
      <alignment horizontal="left" vertical="top"/>
      <protection locked="0"/>
    </xf>
    <xf numFmtId="0" fontId="2" fillId="0" borderId="10" xfId="0" applyFont="1" applyBorder="1" applyAlignment="1" applyProtection="1">
      <alignment horizontal="left" vertical="top"/>
      <protection locked="0"/>
    </xf>
    <xf numFmtId="0" fontId="2" fillId="0" borderId="7"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2" fillId="0" borderId="11"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2" xfId="0" applyFont="1" applyBorder="1" applyAlignment="1" applyProtection="1">
      <alignment horizontal="left" vertical="top"/>
      <protection locked="0"/>
    </xf>
    <xf numFmtId="0" fontId="9" fillId="3" borderId="0" xfId="0" applyFont="1" applyFill="1" applyAlignment="1">
      <alignment horizontal="center" vertical="center" wrapText="1"/>
    </xf>
    <xf numFmtId="0" fontId="67" fillId="3" borderId="41" xfId="0" applyFont="1" applyFill="1" applyBorder="1" applyAlignment="1" applyProtection="1">
      <alignment horizontal="left" vertical="center" wrapText="1"/>
      <protection locked="0"/>
    </xf>
    <xf numFmtId="0" fontId="67" fillId="3" borderId="38" xfId="0" applyFont="1" applyFill="1" applyBorder="1" applyAlignment="1" applyProtection="1">
      <alignment horizontal="left" vertical="center" wrapText="1"/>
      <protection locked="0"/>
    </xf>
    <xf numFmtId="0" fontId="2" fillId="2" borderId="36" xfId="0" applyFont="1" applyFill="1" applyBorder="1" applyAlignment="1" applyProtection="1">
      <alignment horizontal="left" vertical="center"/>
      <protection locked="0"/>
    </xf>
    <xf numFmtId="0" fontId="2" fillId="2" borderId="30" xfId="0" applyFont="1" applyFill="1" applyBorder="1" applyAlignment="1" applyProtection="1">
      <alignment horizontal="left" vertical="center"/>
      <protection locked="0"/>
    </xf>
    <xf numFmtId="49" fontId="2" fillId="2" borderId="36" xfId="0" applyNumberFormat="1" applyFont="1" applyFill="1" applyBorder="1" applyAlignment="1" applyProtection="1">
      <alignment horizontal="left" vertical="center"/>
      <protection locked="0"/>
    </xf>
    <xf numFmtId="49" fontId="2" fillId="2" borderId="30" xfId="0" applyNumberFormat="1" applyFont="1" applyFill="1" applyBorder="1" applyAlignment="1" applyProtection="1">
      <alignment horizontal="left" vertical="center"/>
      <protection locked="0"/>
    </xf>
    <xf numFmtId="14" fontId="8" fillId="2" borderId="0" xfId="0" applyNumberFormat="1" applyFont="1" applyFill="1" applyAlignment="1">
      <alignment horizontal="right"/>
    </xf>
    <xf numFmtId="0" fontId="9" fillId="3" borderId="9" xfId="0" applyFont="1" applyFill="1" applyBorder="1" applyAlignment="1">
      <alignment horizontal="center" vertical="center" wrapText="1"/>
    </xf>
    <xf numFmtId="0" fontId="8" fillId="8" borderId="2" xfId="0" applyFont="1" applyFill="1" applyBorder="1" applyAlignment="1">
      <alignment horizontal="center" vertical="center"/>
    </xf>
    <xf numFmtId="0" fontId="8" fillId="8" borderId="4" xfId="0" applyFont="1" applyFill="1" applyBorder="1" applyAlignment="1">
      <alignment horizontal="center" vertical="center"/>
    </xf>
    <xf numFmtId="0" fontId="8" fillId="2" borderId="0" xfId="0" applyFont="1" applyFill="1" applyAlignment="1">
      <alignment horizontal="center"/>
    </xf>
    <xf numFmtId="0" fontId="67" fillId="3" borderId="17" xfId="0" applyFont="1" applyFill="1" applyBorder="1" applyAlignment="1" applyProtection="1">
      <alignment horizontal="left" vertical="center" wrapText="1"/>
      <protection locked="0"/>
    </xf>
    <xf numFmtId="0" fontId="67" fillId="3" borderId="18" xfId="0" applyFont="1" applyFill="1" applyBorder="1" applyAlignment="1" applyProtection="1">
      <alignment horizontal="left" vertical="center" wrapText="1"/>
      <protection locked="0"/>
    </xf>
    <xf numFmtId="0" fontId="8" fillId="4" borderId="2" xfId="0" applyFont="1" applyFill="1" applyBorder="1" applyAlignment="1">
      <alignment vertical="center" wrapText="1"/>
    </xf>
    <xf numFmtId="0" fontId="8" fillId="4" borderId="4" xfId="0" applyFont="1" applyFill="1" applyBorder="1" applyAlignment="1">
      <alignment vertical="center" wrapText="1"/>
    </xf>
    <xf numFmtId="0" fontId="9" fillId="3" borderId="42" xfId="0" applyFont="1" applyFill="1" applyBorder="1" applyAlignment="1">
      <alignment horizontal="left" vertical="center" wrapText="1"/>
    </xf>
    <xf numFmtId="0" fontId="9" fillId="3" borderId="37" xfId="0" applyFont="1" applyFill="1" applyBorder="1" applyAlignment="1">
      <alignment horizontal="left" vertical="center" wrapText="1"/>
    </xf>
    <xf numFmtId="0" fontId="67" fillId="3" borderId="33" xfId="0" applyFont="1" applyFill="1" applyBorder="1" applyAlignment="1">
      <alignment horizontal="center" vertical="center" wrapText="1"/>
    </xf>
    <xf numFmtId="0" fontId="8" fillId="5" borderId="1" xfId="0" applyFont="1" applyFill="1" applyBorder="1" applyAlignment="1">
      <alignment horizontal="center" vertical="center"/>
    </xf>
    <xf numFmtId="14" fontId="8" fillId="2" borderId="0" xfId="0" applyNumberFormat="1" applyFont="1" applyFill="1" applyAlignment="1" applyProtection="1">
      <alignment horizontal="center"/>
      <protection hidden="1"/>
    </xf>
    <xf numFmtId="0" fontId="7" fillId="2" borderId="0" xfId="0" applyFont="1" applyFill="1" applyAlignment="1" applyProtection="1">
      <alignment horizontal="center"/>
      <protection locked="0"/>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9" fillId="3" borderId="41" xfId="0" applyFont="1" applyFill="1" applyBorder="1" applyAlignment="1" applyProtection="1">
      <alignment horizontal="left" vertical="center" wrapText="1"/>
      <protection locked="0"/>
    </xf>
    <xf numFmtId="0" fontId="9" fillId="3" borderId="38" xfId="0" applyFont="1" applyFill="1" applyBorder="1" applyAlignment="1" applyProtection="1">
      <alignment horizontal="left" vertical="center" wrapText="1"/>
      <protection locked="0"/>
    </xf>
    <xf numFmtId="0" fontId="9" fillId="3" borderId="10" xfId="0" applyFont="1" applyFill="1" applyBorder="1" applyAlignment="1">
      <alignment horizontal="center" vertical="center"/>
    </xf>
    <xf numFmtId="0" fontId="9" fillId="3" borderId="41" xfId="0" applyFont="1" applyFill="1" applyBorder="1" applyAlignment="1">
      <alignment horizontal="left" vertical="center" wrapText="1"/>
    </xf>
    <xf numFmtId="0" fontId="9" fillId="3" borderId="38" xfId="0" applyFont="1" applyFill="1" applyBorder="1" applyAlignment="1">
      <alignment horizontal="left" vertical="center" wrapText="1"/>
    </xf>
    <xf numFmtId="0" fontId="67" fillId="3" borderId="40" xfId="0" applyFont="1" applyFill="1" applyBorder="1" applyAlignment="1">
      <alignment horizontal="center" vertical="center" wrapText="1"/>
    </xf>
    <xf numFmtId="0" fontId="9" fillId="3" borderId="42" xfId="0" applyFont="1" applyFill="1" applyBorder="1" applyAlignment="1" applyProtection="1">
      <alignment horizontal="left" vertical="center" wrapText="1"/>
      <protection locked="0"/>
    </xf>
    <xf numFmtId="0" fontId="9" fillId="3" borderId="37" xfId="0" applyFont="1" applyFill="1" applyBorder="1" applyAlignment="1" applyProtection="1">
      <alignment horizontal="left" vertical="center" wrapText="1"/>
      <protection locked="0"/>
    </xf>
    <xf numFmtId="0" fontId="8" fillId="5" borderId="2" xfId="0" applyFont="1" applyFill="1" applyBorder="1" applyAlignment="1">
      <alignment horizontal="center" vertical="center"/>
    </xf>
    <xf numFmtId="0" fontId="8" fillId="5" borderId="3" xfId="0" applyFont="1" applyFill="1" applyBorder="1" applyAlignment="1">
      <alignment horizontal="center" vertical="center"/>
    </xf>
    <xf numFmtId="0" fontId="14" fillId="4" borderId="1" xfId="0" applyFont="1" applyFill="1" applyBorder="1" applyAlignment="1" applyProtection="1">
      <alignment horizontal="left" vertical="center" wrapText="1"/>
      <protection hidden="1"/>
    </xf>
    <xf numFmtId="0" fontId="8" fillId="2" borderId="0" xfId="0" applyFont="1" applyFill="1" applyAlignment="1" applyProtection="1">
      <alignment horizontal="center" vertical="center"/>
      <protection locked="0"/>
    </xf>
    <xf numFmtId="0" fontId="61" fillId="2" borderId="2" xfId="0" applyFont="1" applyFill="1" applyBorder="1" applyAlignment="1">
      <alignment horizontal="left" vertical="center" wrapText="1"/>
    </xf>
    <xf numFmtId="0" fontId="9" fillId="3" borderId="2" xfId="0" applyFont="1" applyFill="1" applyBorder="1" applyAlignment="1">
      <alignment horizontal="left" vertical="center"/>
    </xf>
    <xf numFmtId="0" fontId="9" fillId="3" borderId="3" xfId="0" applyFont="1" applyFill="1" applyBorder="1" applyAlignment="1">
      <alignment horizontal="left" vertical="center"/>
    </xf>
    <xf numFmtId="0" fontId="9" fillId="3" borderId="4" xfId="0" applyFont="1" applyFill="1" applyBorder="1" applyAlignment="1">
      <alignment horizontal="left" vertical="center"/>
    </xf>
    <xf numFmtId="0" fontId="16" fillId="4" borderId="2" xfId="0" applyFont="1" applyFill="1" applyBorder="1" applyAlignment="1">
      <alignment horizontal="left" vertical="center" wrapText="1"/>
    </xf>
    <xf numFmtId="0" fontId="16" fillId="4" borderId="3" xfId="0" applyFont="1" applyFill="1" applyBorder="1" applyAlignment="1">
      <alignment horizontal="left" vertical="center" wrapText="1"/>
    </xf>
    <xf numFmtId="0" fontId="16" fillId="4" borderId="4" xfId="0" applyFont="1" applyFill="1" applyBorder="1" applyAlignment="1">
      <alignment horizontal="left" vertical="center" wrapText="1"/>
    </xf>
    <xf numFmtId="0" fontId="7" fillId="2" borderId="0" xfId="0" applyFont="1" applyFill="1" applyAlignment="1" applyProtection="1">
      <alignment horizontal="center" vertical="center"/>
      <protection locked="0"/>
    </xf>
    <xf numFmtId="0" fontId="7" fillId="2" borderId="2" xfId="0" applyFont="1" applyFill="1" applyBorder="1" applyAlignment="1" applyProtection="1">
      <alignment horizontal="left" vertical="center"/>
      <protection locked="0"/>
    </xf>
    <xf numFmtId="0" fontId="7" fillId="2" borderId="3" xfId="0" applyFont="1" applyFill="1" applyBorder="1" applyAlignment="1" applyProtection="1">
      <alignment horizontal="left" vertical="center"/>
      <protection locked="0"/>
    </xf>
    <xf numFmtId="0" fontId="7" fillId="2" borderId="4" xfId="0" applyFont="1" applyFill="1" applyBorder="1" applyAlignment="1" applyProtection="1">
      <alignment horizontal="left" vertical="center"/>
      <protection locked="0"/>
    </xf>
    <xf numFmtId="0" fontId="14" fillId="4" borderId="6" xfId="0" applyFont="1" applyFill="1" applyBorder="1" applyAlignment="1">
      <alignment horizontal="left" vertical="center" wrapText="1"/>
    </xf>
    <xf numFmtId="0" fontId="14" fillId="4" borderId="5" xfId="0" applyFont="1" applyFill="1" applyBorder="1" applyAlignment="1">
      <alignment horizontal="left" vertical="center" wrapText="1"/>
    </xf>
    <xf numFmtId="0" fontId="14" fillId="4" borderId="10" xfId="0" applyFont="1" applyFill="1" applyBorder="1" applyAlignment="1">
      <alignment horizontal="left" vertical="center" wrapText="1"/>
    </xf>
    <xf numFmtId="0" fontId="14" fillId="4" borderId="7" xfId="0" applyFont="1" applyFill="1" applyBorder="1" applyAlignment="1">
      <alignment horizontal="left" vertical="center" wrapText="1"/>
    </xf>
    <xf numFmtId="0" fontId="14" fillId="4" borderId="0" xfId="0" applyFont="1" applyFill="1" applyAlignment="1">
      <alignment horizontal="left" vertical="center" wrapText="1"/>
    </xf>
    <xf numFmtId="0" fontId="14" fillId="4" borderId="11" xfId="0" applyFont="1" applyFill="1" applyBorder="1" applyAlignment="1">
      <alignment horizontal="left" vertical="center" wrapText="1"/>
    </xf>
    <xf numFmtId="0" fontId="14" fillId="4" borderId="8" xfId="0" applyFont="1" applyFill="1" applyBorder="1" applyAlignment="1">
      <alignment horizontal="left" vertical="center" wrapText="1"/>
    </xf>
    <xf numFmtId="0" fontId="14" fillId="4" borderId="9" xfId="0" applyFont="1" applyFill="1" applyBorder="1" applyAlignment="1">
      <alignment horizontal="left" vertical="center" wrapText="1"/>
    </xf>
    <xf numFmtId="0" fontId="14" fillId="4" borderId="12" xfId="0" applyFont="1" applyFill="1" applyBorder="1" applyAlignment="1">
      <alignment horizontal="left" vertical="center" wrapText="1"/>
    </xf>
    <xf numFmtId="0" fontId="15" fillId="4" borderId="2" xfId="0" applyFont="1" applyFill="1" applyBorder="1" applyAlignment="1">
      <alignment horizontal="left" vertical="center" wrapText="1"/>
    </xf>
    <xf numFmtId="0" fontId="15" fillId="4" borderId="3" xfId="0" applyFont="1" applyFill="1" applyBorder="1" applyAlignment="1">
      <alignment horizontal="left" vertical="center" wrapText="1"/>
    </xf>
    <xf numFmtId="0" fontId="15" fillId="4" borderId="9" xfId="0" applyFont="1" applyFill="1" applyBorder="1" applyAlignment="1">
      <alignment horizontal="left" vertical="center" wrapText="1"/>
    </xf>
    <xf numFmtId="0" fontId="15" fillId="4" borderId="12" xfId="0" applyFont="1" applyFill="1" applyBorder="1" applyAlignment="1">
      <alignment horizontal="left" vertical="center" wrapText="1"/>
    </xf>
    <xf numFmtId="0" fontId="9" fillId="3" borderId="40" xfId="0" applyFont="1" applyFill="1" applyBorder="1" applyAlignment="1">
      <alignment horizontal="left" vertical="center" wrapText="1"/>
    </xf>
    <xf numFmtId="0" fontId="9" fillId="3" borderId="13" xfId="0" applyFont="1" applyFill="1" applyBorder="1" applyAlignment="1">
      <alignment horizontal="left" vertical="center" wrapText="1"/>
    </xf>
    <xf numFmtId="0" fontId="15" fillId="4" borderId="6" xfId="0" applyFont="1" applyFill="1" applyBorder="1" applyAlignment="1">
      <alignment horizontal="left" vertical="center" wrapText="1"/>
    </xf>
    <xf numFmtId="0" fontId="15" fillId="4" borderId="5" xfId="0" applyFont="1" applyFill="1" applyBorder="1" applyAlignment="1">
      <alignment horizontal="left" vertical="center" wrapText="1"/>
    </xf>
    <xf numFmtId="0" fontId="15" fillId="4" borderId="10" xfId="0" applyFont="1" applyFill="1" applyBorder="1" applyAlignment="1">
      <alignment horizontal="left" vertical="center" wrapText="1"/>
    </xf>
    <xf numFmtId="0" fontId="15" fillId="4" borderId="8" xfId="0" applyFont="1" applyFill="1" applyBorder="1" applyAlignment="1">
      <alignment horizontal="left" vertical="center" wrapText="1"/>
    </xf>
    <xf numFmtId="166" fontId="8" fillId="4" borderId="43" xfId="1" applyNumberFormat="1" applyFont="1" applyFill="1" applyBorder="1" applyAlignment="1" applyProtection="1">
      <alignment horizontal="center" vertical="center"/>
      <protection hidden="1"/>
    </xf>
    <xf numFmtId="166" fontId="8" fillId="4" borderId="13" xfId="1" applyNumberFormat="1" applyFont="1" applyFill="1" applyBorder="1" applyAlignment="1" applyProtection="1">
      <alignment horizontal="center" vertical="center"/>
      <protection hidden="1"/>
    </xf>
    <xf numFmtId="0" fontId="6" fillId="4" borderId="0" xfId="0" applyFont="1" applyFill="1" applyAlignment="1">
      <alignment horizontal="center" vertical="center" wrapText="1"/>
    </xf>
    <xf numFmtId="0" fontId="6" fillId="4" borderId="11" xfId="0" applyFont="1" applyFill="1" applyBorder="1" applyAlignment="1">
      <alignment horizontal="center" vertical="center" wrapText="1"/>
    </xf>
    <xf numFmtId="0" fontId="16" fillId="4" borderId="8" xfId="0" applyFont="1" applyFill="1" applyBorder="1" applyAlignment="1">
      <alignment horizontal="left" vertical="center"/>
    </xf>
    <xf numFmtId="0" fontId="8" fillId="4" borderId="6" xfId="0" applyFont="1" applyFill="1" applyBorder="1" applyAlignment="1">
      <alignment horizontal="left" vertical="center"/>
    </xf>
    <xf numFmtId="0" fontId="8" fillId="4" borderId="5" xfId="0" applyFont="1" applyFill="1" applyBorder="1" applyAlignment="1">
      <alignment horizontal="left" vertical="center"/>
    </xf>
    <xf numFmtId="0" fontId="8" fillId="4" borderId="10" xfId="0" applyFont="1" applyFill="1" applyBorder="1" applyAlignment="1">
      <alignment horizontal="left" vertical="center"/>
    </xf>
    <xf numFmtId="0" fontId="9" fillId="3" borderId="24" xfId="0" applyFont="1" applyFill="1" applyBorder="1" applyAlignment="1">
      <alignment horizontal="left" vertical="center" wrapText="1"/>
    </xf>
    <xf numFmtId="0" fontId="9" fillId="3" borderId="58" xfId="0" applyFont="1" applyFill="1" applyBorder="1" applyAlignment="1">
      <alignment horizontal="left" vertical="center"/>
    </xf>
    <xf numFmtId="0" fontId="8" fillId="4" borderId="2" xfId="0" applyFont="1" applyFill="1" applyBorder="1" applyAlignment="1">
      <alignment horizontal="left" vertical="center"/>
    </xf>
    <xf numFmtId="0" fontId="8" fillId="4" borderId="3" xfId="0" applyFont="1" applyFill="1" applyBorder="1" applyAlignment="1">
      <alignment horizontal="left" vertical="center"/>
    </xf>
    <xf numFmtId="0" fontId="8" fillId="4" borderId="4" xfId="0" applyFont="1" applyFill="1" applyBorder="1" applyAlignment="1">
      <alignment horizontal="left" vertical="center"/>
    </xf>
    <xf numFmtId="0" fontId="9" fillId="3" borderId="21" xfId="0" applyFont="1" applyFill="1" applyBorder="1" applyAlignment="1">
      <alignment horizontal="left" vertical="center"/>
    </xf>
    <xf numFmtId="0" fontId="8" fillId="4" borderId="2" xfId="0" applyFont="1" applyFill="1" applyBorder="1" applyAlignment="1">
      <alignment horizontal="left"/>
    </xf>
    <xf numFmtId="0" fontId="8" fillId="4" borderId="3" xfId="0" applyFont="1" applyFill="1" applyBorder="1" applyAlignment="1">
      <alignment horizontal="left"/>
    </xf>
    <xf numFmtId="0" fontId="8" fillId="4" borderId="4" xfId="0" applyFont="1" applyFill="1" applyBorder="1" applyAlignment="1">
      <alignment horizontal="left"/>
    </xf>
    <xf numFmtId="0" fontId="52" fillId="2" borderId="0" xfId="0" applyFont="1" applyFill="1" applyAlignment="1">
      <alignment horizontal="left" vertical="center" wrapText="1"/>
    </xf>
    <xf numFmtId="0" fontId="15" fillId="4" borderId="4" xfId="0" applyFont="1" applyFill="1" applyBorder="1" applyAlignment="1">
      <alignment horizontal="left" vertical="center" wrapText="1"/>
    </xf>
    <xf numFmtId="0" fontId="16" fillId="2" borderId="2" xfId="0" applyFont="1" applyFill="1" applyBorder="1" applyAlignment="1" applyProtection="1">
      <alignment horizontal="left" vertical="center" wrapText="1"/>
      <protection locked="0"/>
    </xf>
    <xf numFmtId="0" fontId="16" fillId="2" borderId="3" xfId="0" applyFont="1" applyFill="1" applyBorder="1" applyAlignment="1" applyProtection="1">
      <alignment horizontal="left" vertical="center" wrapText="1"/>
      <protection locked="0"/>
    </xf>
    <xf numFmtId="0" fontId="16" fillId="2" borderId="4" xfId="0" applyFont="1" applyFill="1" applyBorder="1" applyAlignment="1" applyProtection="1">
      <alignment horizontal="left" vertical="center" wrapText="1"/>
      <protection locked="0"/>
    </xf>
    <xf numFmtId="0" fontId="16" fillId="4" borderId="90" xfId="0" applyFont="1" applyFill="1" applyBorder="1" applyAlignment="1">
      <alignment horizontal="left" vertical="center" wrapText="1"/>
    </xf>
    <xf numFmtId="0" fontId="16" fillId="4" borderId="88" xfId="0" applyFont="1" applyFill="1" applyBorder="1" applyAlignment="1">
      <alignment horizontal="left" vertical="center" wrapText="1"/>
    </xf>
    <xf numFmtId="0" fontId="16" fillId="4" borderId="89" xfId="0" applyFont="1" applyFill="1" applyBorder="1" applyAlignment="1">
      <alignment horizontal="left" vertical="center" wrapText="1"/>
    </xf>
    <xf numFmtId="0" fontId="56" fillId="4" borderId="90" xfId="0" applyFont="1" applyFill="1" applyBorder="1" applyAlignment="1">
      <alignment horizontal="left" vertical="center" wrapText="1"/>
    </xf>
    <xf numFmtId="0" fontId="56" fillId="4" borderId="88" xfId="0" applyFont="1" applyFill="1" applyBorder="1" applyAlignment="1">
      <alignment horizontal="left" vertical="center" wrapText="1"/>
    </xf>
    <xf numFmtId="0" fontId="56" fillId="4" borderId="89" xfId="0" applyFont="1" applyFill="1" applyBorder="1" applyAlignment="1">
      <alignment horizontal="left" vertical="center" wrapText="1"/>
    </xf>
    <xf numFmtId="0" fontId="58" fillId="5" borderId="92" xfId="0" applyFont="1" applyFill="1" applyBorder="1" applyAlignment="1">
      <alignment horizontal="center" vertical="center"/>
    </xf>
    <xf numFmtId="0" fontId="58" fillId="5" borderId="93" xfId="0" applyFont="1" applyFill="1" applyBorder="1" applyAlignment="1">
      <alignment horizontal="center" vertical="center"/>
    </xf>
    <xf numFmtId="0" fontId="31" fillId="0" borderId="67" xfId="0" applyFont="1" applyBorder="1" applyAlignment="1">
      <alignment horizontal="center" vertical="center" wrapText="1"/>
    </xf>
    <xf numFmtId="0" fontId="31" fillId="0" borderId="71" xfId="0" applyFont="1" applyBorder="1" applyAlignment="1">
      <alignment horizontal="center" vertical="center" wrapText="1"/>
    </xf>
    <xf numFmtId="0" fontId="31" fillId="0" borderId="90" xfId="0" applyFont="1" applyBorder="1" applyAlignment="1">
      <alignment horizontal="center" vertical="center" wrapText="1"/>
    </xf>
    <xf numFmtId="0" fontId="32" fillId="0" borderId="68" xfId="0" applyFont="1" applyBorder="1" applyAlignment="1">
      <alignment horizontal="left" vertical="center" wrapText="1"/>
    </xf>
    <xf numFmtId="0" fontId="32" fillId="0" borderId="0" xfId="0" applyFont="1" applyAlignment="1">
      <alignment horizontal="left" vertical="center" wrapText="1"/>
    </xf>
    <xf numFmtId="0" fontId="31" fillId="0" borderId="0" xfId="0" applyFont="1" applyAlignment="1">
      <alignment horizontal="left" vertical="center" wrapText="1"/>
    </xf>
    <xf numFmtId="0" fontId="31" fillId="0" borderId="9" xfId="0" applyFont="1" applyBorder="1" applyAlignment="1">
      <alignment horizontal="left" vertical="center" wrapText="1"/>
    </xf>
    <xf numFmtId="0" fontId="32" fillId="0" borderId="0" xfId="0" applyFont="1" applyAlignment="1">
      <alignment horizontal="left" vertical="top"/>
    </xf>
    <xf numFmtId="0" fontId="32" fillId="0" borderId="11" xfId="0" applyFont="1" applyBorder="1" applyAlignment="1">
      <alignment horizontal="left" vertical="top"/>
    </xf>
    <xf numFmtId="0" fontId="58" fillId="5" borderId="95" xfId="0" applyFont="1" applyFill="1" applyBorder="1" applyAlignment="1">
      <alignment horizontal="center" vertical="center"/>
    </xf>
    <xf numFmtId="0" fontId="58" fillId="5" borderId="94" xfId="0" applyFont="1" applyFill="1" applyBorder="1" applyAlignment="1">
      <alignment horizontal="center" vertical="center"/>
    </xf>
    <xf numFmtId="0" fontId="32" fillId="0" borderId="71" xfId="0" applyFont="1" applyBorder="1" applyAlignment="1">
      <alignment horizontal="center" vertical="center" wrapText="1"/>
    </xf>
    <xf numFmtId="0" fontId="32" fillId="0" borderId="90" xfId="0" applyFont="1" applyBorder="1" applyAlignment="1">
      <alignment horizontal="center" vertical="center" wrapText="1"/>
    </xf>
    <xf numFmtId="0" fontId="32" fillId="0" borderId="88" xfId="0" applyFont="1" applyBorder="1" applyAlignment="1">
      <alignment horizontal="left" vertical="center" wrapText="1"/>
    </xf>
    <xf numFmtId="0" fontId="32" fillId="0" borderId="67" xfId="0" applyFont="1" applyBorder="1" applyAlignment="1">
      <alignment horizontal="center" vertical="center" wrapText="1"/>
    </xf>
    <xf numFmtId="0" fontId="16" fillId="4" borderId="90" xfId="0" applyFont="1" applyFill="1" applyBorder="1" applyAlignment="1">
      <alignment horizontal="left" vertical="center"/>
    </xf>
    <xf numFmtId="0" fontId="16" fillId="4" borderId="88" xfId="0" applyFont="1" applyFill="1" applyBorder="1" applyAlignment="1">
      <alignment horizontal="left" vertical="center"/>
    </xf>
    <xf numFmtId="0" fontId="16" fillId="4" borderId="89" xfId="0" applyFont="1" applyFill="1" applyBorder="1" applyAlignment="1">
      <alignment horizontal="left" vertical="center"/>
    </xf>
    <xf numFmtId="0" fontId="4" fillId="4" borderId="71" xfId="0" applyFont="1" applyFill="1" applyBorder="1" applyAlignment="1">
      <alignment horizontal="center" vertical="center"/>
    </xf>
    <xf numFmtId="0" fontId="4" fillId="4" borderId="72" xfId="0" applyFont="1" applyFill="1" applyBorder="1" applyAlignment="1">
      <alignment horizontal="center" vertical="center"/>
    </xf>
    <xf numFmtId="0" fontId="6" fillId="4" borderId="71" xfId="0" applyFont="1" applyFill="1" applyBorder="1" applyAlignment="1">
      <alignment horizontal="center" vertical="center" wrapText="1"/>
    </xf>
    <xf numFmtId="0" fontId="6" fillId="4" borderId="72" xfId="0" applyFont="1" applyFill="1" applyBorder="1" applyAlignment="1">
      <alignment horizontal="center" vertical="center" wrapText="1"/>
    </xf>
    <xf numFmtId="0" fontId="5" fillId="4" borderId="90" xfId="0" applyFont="1" applyFill="1" applyBorder="1" applyAlignment="1">
      <alignment horizontal="center" vertical="center"/>
    </xf>
    <xf numFmtId="0" fontId="5" fillId="4" borderId="88" xfId="0" applyFont="1" applyFill="1" applyBorder="1" applyAlignment="1">
      <alignment horizontal="center" vertical="center"/>
    </xf>
    <xf numFmtId="0" fontId="5" fillId="4" borderId="89" xfId="0" applyFont="1" applyFill="1" applyBorder="1" applyAlignment="1">
      <alignment horizontal="center" vertical="center"/>
    </xf>
    <xf numFmtId="0" fontId="58" fillId="5" borderId="97" xfId="0" applyFont="1" applyFill="1" applyBorder="1" applyAlignment="1">
      <alignment horizontal="center" vertical="center"/>
    </xf>
    <xf numFmtId="0" fontId="32" fillId="0" borderId="0" xfId="0" applyFont="1" applyAlignment="1">
      <alignment horizontal="left" vertical="center"/>
    </xf>
    <xf numFmtId="0" fontId="32" fillId="0" borderId="11" xfId="0" applyFont="1" applyBorder="1" applyAlignment="1">
      <alignment horizontal="left" vertical="center"/>
    </xf>
    <xf numFmtId="0" fontId="57" fillId="8" borderId="0" xfId="0" applyFont="1" applyFill="1" applyAlignment="1">
      <alignment horizontal="center" vertical="center"/>
    </xf>
    <xf numFmtId="0" fontId="2" fillId="2" borderId="6" xfId="0" applyFont="1" applyFill="1" applyBorder="1" applyAlignment="1" applyProtection="1">
      <alignment horizontal="left" vertical="top"/>
      <protection locked="0"/>
    </xf>
    <xf numFmtId="0" fontId="2" fillId="2" borderId="10" xfId="0" applyFont="1" applyFill="1" applyBorder="1" applyAlignment="1" applyProtection="1">
      <alignment horizontal="left" vertical="top"/>
      <protection locked="0"/>
    </xf>
    <xf numFmtId="0" fontId="2" fillId="2" borderId="7" xfId="0" applyFont="1" applyFill="1" applyBorder="1" applyAlignment="1" applyProtection="1">
      <alignment horizontal="left" vertical="top"/>
      <protection locked="0"/>
    </xf>
    <xf numFmtId="0" fontId="2" fillId="2" borderId="11" xfId="0" applyFont="1" applyFill="1" applyBorder="1" applyAlignment="1" applyProtection="1">
      <alignment horizontal="left" vertical="top"/>
      <protection locked="0"/>
    </xf>
    <xf numFmtId="0" fontId="2" fillId="2" borderId="8" xfId="0" applyFont="1" applyFill="1" applyBorder="1" applyAlignment="1" applyProtection="1">
      <alignment horizontal="left" vertical="top"/>
      <protection locked="0"/>
    </xf>
    <xf numFmtId="0" fontId="2" fillId="2" borderId="12" xfId="0" applyFont="1" applyFill="1" applyBorder="1" applyAlignment="1" applyProtection="1">
      <alignment horizontal="left" vertical="top"/>
      <protection locked="0"/>
    </xf>
    <xf numFmtId="0" fontId="16" fillId="8" borderId="2" xfId="0" applyFont="1" applyFill="1" applyBorder="1" applyAlignment="1">
      <alignment horizontal="left" vertical="center" wrapText="1"/>
    </xf>
    <xf numFmtId="0" fontId="16" fillId="8" borderId="3" xfId="0" applyFont="1" applyFill="1" applyBorder="1" applyAlignment="1">
      <alignment horizontal="left" vertical="center" wrapText="1"/>
    </xf>
    <xf numFmtId="0" fontId="16" fillId="8" borderId="4" xfId="0" applyFont="1" applyFill="1" applyBorder="1" applyAlignment="1">
      <alignment horizontal="left" vertical="center" wrapText="1"/>
    </xf>
    <xf numFmtId="0" fontId="9" fillId="3" borderId="40" xfId="0" applyFont="1" applyFill="1" applyBorder="1" applyAlignment="1">
      <alignment horizontal="left" vertical="center"/>
    </xf>
    <xf numFmtId="0" fontId="9" fillId="3" borderId="80" xfId="0" applyFont="1" applyFill="1" applyBorder="1" applyAlignment="1">
      <alignment horizontal="left" vertical="center"/>
    </xf>
    <xf numFmtId="0" fontId="73" fillId="4" borderId="43" xfId="0" applyFont="1" applyFill="1" applyBorder="1" applyAlignment="1">
      <alignment horizontal="left" vertical="center" wrapText="1"/>
    </xf>
    <xf numFmtId="0" fontId="73" fillId="4" borderId="13" xfId="0" applyFont="1" applyFill="1" applyBorder="1" applyAlignment="1">
      <alignment horizontal="left" vertical="center" wrapText="1"/>
    </xf>
    <xf numFmtId="0" fontId="9" fillId="3" borderId="43" xfId="0" applyFont="1" applyFill="1" applyBorder="1" applyAlignment="1">
      <alignment horizontal="left" vertical="center"/>
    </xf>
    <xf numFmtId="0" fontId="9" fillId="3" borderId="33" xfId="0" applyFont="1" applyFill="1" applyBorder="1" applyAlignment="1">
      <alignment horizontal="left" vertical="center"/>
    </xf>
    <xf numFmtId="0" fontId="14" fillId="8" borderId="1" xfId="0" applyFont="1" applyFill="1" applyBorder="1" applyAlignment="1">
      <alignment horizontal="center"/>
    </xf>
    <xf numFmtId="0" fontId="8" fillId="8" borderId="2" xfId="0" applyFont="1" applyFill="1" applyBorder="1" applyAlignment="1">
      <alignment horizontal="center"/>
    </xf>
    <xf numFmtId="0" fontId="8" fillId="8" borderId="4" xfId="0" applyFont="1" applyFill="1" applyBorder="1" applyAlignment="1">
      <alignment horizontal="center"/>
    </xf>
    <xf numFmtId="0" fontId="14" fillId="2" borderId="6" xfId="0" applyFont="1" applyFill="1" applyBorder="1" applyAlignment="1" applyProtection="1">
      <alignment horizontal="left" vertical="top"/>
      <protection locked="0"/>
    </xf>
    <xf numFmtId="0" fontId="14" fillId="2" borderId="10" xfId="0" applyFont="1" applyFill="1" applyBorder="1" applyAlignment="1" applyProtection="1">
      <alignment horizontal="left" vertical="top"/>
      <protection locked="0"/>
    </xf>
    <xf numFmtId="0" fontId="14" fillId="2" borderId="7" xfId="0" applyFont="1" applyFill="1" applyBorder="1" applyAlignment="1" applyProtection="1">
      <alignment horizontal="left" vertical="top"/>
      <protection locked="0"/>
    </xf>
    <xf numFmtId="0" fontId="14" fillId="2" borderId="11" xfId="0" applyFont="1" applyFill="1" applyBorder="1" applyAlignment="1" applyProtection="1">
      <alignment horizontal="left" vertical="top"/>
      <protection locked="0"/>
    </xf>
    <xf numFmtId="0" fontId="14" fillId="2" borderId="8" xfId="0" applyFont="1" applyFill="1" applyBorder="1" applyAlignment="1" applyProtection="1">
      <alignment horizontal="left" vertical="top"/>
      <protection locked="0"/>
    </xf>
    <xf numFmtId="0" fontId="14" fillId="2" borderId="12" xfId="0" applyFont="1" applyFill="1" applyBorder="1" applyAlignment="1" applyProtection="1">
      <alignment horizontal="left" vertical="top"/>
      <protection locked="0"/>
    </xf>
    <xf numFmtId="0" fontId="12" fillId="4" borderId="67" xfId="0" applyFont="1" applyFill="1" applyBorder="1" applyAlignment="1">
      <alignment horizontal="left"/>
    </xf>
    <xf numFmtId="0" fontId="12" fillId="4" borderId="68" xfId="0" applyFont="1" applyFill="1" applyBorder="1" applyAlignment="1">
      <alignment horizontal="left"/>
    </xf>
    <xf numFmtId="0" fontId="12" fillId="4" borderId="69" xfId="0" applyFont="1" applyFill="1" applyBorder="1" applyAlignment="1">
      <alignment horizontal="left"/>
    </xf>
    <xf numFmtId="0" fontId="4" fillId="4" borderId="7" xfId="0" applyFont="1" applyFill="1" applyBorder="1" applyAlignment="1">
      <alignment horizontal="center"/>
    </xf>
    <xf numFmtId="0" fontId="4" fillId="4" borderId="0" xfId="0" applyFont="1" applyFill="1" applyAlignment="1">
      <alignment horizontal="center"/>
    </xf>
    <xf numFmtId="0" fontId="4" fillId="4" borderId="11" xfId="0" applyFont="1" applyFill="1" applyBorder="1" applyAlignment="1">
      <alignment horizontal="center"/>
    </xf>
    <xf numFmtId="0" fontId="6" fillId="4" borderId="7" xfId="0" applyFont="1" applyFill="1" applyBorder="1" applyAlignment="1">
      <alignment horizontal="center" wrapText="1"/>
    </xf>
    <xf numFmtId="0" fontId="6" fillId="4" borderId="0" xfId="0" applyFont="1" applyFill="1" applyAlignment="1">
      <alignment horizontal="center" wrapText="1"/>
    </xf>
    <xf numFmtId="0" fontId="6" fillId="4" borderId="11" xfId="0" applyFont="1" applyFill="1" applyBorder="1" applyAlignment="1">
      <alignment horizontal="center" wrapText="1"/>
    </xf>
    <xf numFmtId="0" fontId="5" fillId="4" borderId="8" xfId="0" applyFont="1" applyFill="1" applyBorder="1" applyAlignment="1">
      <alignment horizontal="center"/>
    </xf>
    <xf numFmtId="0" fontId="5" fillId="4" borderId="9" xfId="0" applyFont="1" applyFill="1" applyBorder="1" applyAlignment="1">
      <alignment horizontal="center"/>
    </xf>
    <xf numFmtId="0" fontId="5" fillId="4" borderId="12" xfId="0" applyFont="1" applyFill="1" applyBorder="1" applyAlignment="1">
      <alignment horizontal="center"/>
    </xf>
    <xf numFmtId="0" fontId="12" fillId="4" borderId="6" xfId="0" applyFont="1" applyFill="1" applyBorder="1" applyAlignment="1">
      <alignment horizontal="left"/>
    </xf>
    <xf numFmtId="0" fontId="12" fillId="4" borderId="5" xfId="0" applyFont="1" applyFill="1" applyBorder="1" applyAlignment="1">
      <alignment horizontal="left"/>
    </xf>
    <xf numFmtId="0" fontId="12" fillId="4" borderId="10" xfId="0" applyFont="1" applyFill="1" applyBorder="1" applyAlignment="1">
      <alignment horizontal="left"/>
    </xf>
    <xf numFmtId="0" fontId="18" fillId="3" borderId="0" xfId="0" applyFont="1" applyFill="1" applyAlignment="1">
      <alignment horizontal="center" vertical="center"/>
    </xf>
    <xf numFmtId="0" fontId="18" fillId="3" borderId="2"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23" fillId="3" borderId="0" xfId="0" applyFont="1" applyFill="1" applyAlignment="1">
      <alignment horizontal="center" vertical="center" wrapText="1"/>
    </xf>
    <xf numFmtId="0" fontId="18" fillId="3" borderId="0" xfId="0" applyFont="1" applyFill="1" applyAlignment="1">
      <alignment horizontal="center" vertical="center" wrapText="1"/>
    </xf>
    <xf numFmtId="0" fontId="28" fillId="7" borderId="7" xfId="0" applyFont="1" applyFill="1" applyBorder="1" applyAlignment="1">
      <alignment horizontal="center" vertical="center" wrapText="1"/>
    </xf>
    <xf numFmtId="0" fontId="28" fillId="7" borderId="0" xfId="0" applyFont="1" applyFill="1" applyAlignment="1">
      <alignment horizontal="center" vertical="center" wrapText="1"/>
    </xf>
  </cellXfs>
  <cellStyles count="8">
    <cellStyle name="Comma" xfId="1" builtinId="3"/>
    <cellStyle name="Currency" xfId="7" builtinId="4"/>
    <cellStyle name="Hyperlink" xfId="5" builtinId="8"/>
    <cellStyle name="Neutral" xfId="4" builtinId="28"/>
    <cellStyle name="Normal" xfId="0" builtinId="0"/>
    <cellStyle name="Normal 2" xfId="3" xr:uid="{907F524A-63FA-48D8-B4F7-3D809984FECD}"/>
    <cellStyle name="Normal 26" xfId="6" xr:uid="{044263E1-B63B-4ECC-9FBF-5AE51FD1B62D}"/>
    <cellStyle name="Percent" xfId="2" builtinId="5"/>
  </cellStyles>
  <dxfs count="5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175259"/>
      </font>
      <fill>
        <patternFill>
          <bgColor rgb="FFFF7C80"/>
        </patternFill>
      </fill>
    </dxf>
    <dxf>
      <font>
        <b/>
        <i val="0"/>
        <color rgb="FF175259"/>
      </font>
      <fill>
        <patternFill>
          <bgColor rgb="FFFF9999"/>
        </patternFill>
      </fill>
    </dxf>
    <dxf>
      <font>
        <b/>
        <i val="0"/>
        <color rgb="FF175259"/>
      </font>
      <fill>
        <patternFill>
          <bgColor rgb="FFFF7C80"/>
        </patternFill>
      </fill>
    </dxf>
    <dxf>
      <font>
        <b/>
        <i val="0"/>
        <color rgb="FF175259"/>
      </font>
      <fill>
        <patternFill>
          <bgColor rgb="FFFF7C80"/>
        </patternFill>
      </fill>
    </dxf>
    <dxf>
      <font>
        <b/>
        <i val="0"/>
        <color rgb="FF175259"/>
      </font>
      <fill>
        <patternFill>
          <bgColor rgb="FFFF7C80"/>
        </patternFill>
      </fill>
    </dxf>
    <dxf>
      <font>
        <b/>
        <i val="0"/>
        <color rgb="FF175259"/>
      </font>
      <fill>
        <patternFill>
          <bgColor rgb="FFFF7C80"/>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theme="0" tint="-0.499984740745262"/>
      </font>
      <fill>
        <patternFill>
          <bgColor theme="0" tint="-0.14996795556505021"/>
        </patternFill>
      </fill>
    </dxf>
    <dxf>
      <font>
        <color theme="0"/>
      </font>
    </dxf>
    <dxf>
      <font>
        <color rgb="FF9C0006"/>
      </font>
      <fill>
        <patternFill>
          <bgColor rgb="FFFFC7CE"/>
        </patternFill>
      </fill>
    </dxf>
    <dxf>
      <fill>
        <patternFill>
          <bgColor rgb="FFFF7373"/>
        </patternFill>
      </fill>
    </dxf>
    <dxf>
      <font>
        <color rgb="FF9C0006"/>
      </font>
      <fill>
        <patternFill>
          <bgColor rgb="FFFFC7CE"/>
        </patternFill>
      </fill>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patternType="solid">
          <fgColor indexed="64"/>
          <bgColor theme="0"/>
        </patternFill>
      </fill>
      <alignment horizontal="general" vertical="center" textRotation="0" wrapText="1" indent="0" justifyLastLine="0" shrinkToFit="0" readingOrder="0"/>
    </dxf>
    <dxf>
      <font>
        <strike val="0"/>
        <outline val="0"/>
        <shadow val="0"/>
        <u val="none"/>
        <vertAlign val="baseline"/>
        <sz val="10"/>
        <name val="Century Gothic"/>
        <family val="2"/>
        <scheme val="none"/>
      </font>
      <fill>
        <patternFill>
          <fgColor indexed="64"/>
          <bgColor theme="0"/>
        </patternFill>
      </fill>
      <alignment textRotation="0" wrapText="1" indent="0" justifyLastLine="0" shrinkToFit="0" readingOrder="0"/>
    </dxf>
    <dxf>
      <font>
        <strike val="0"/>
        <outline val="0"/>
        <shadow val="0"/>
        <u val="none"/>
        <vertAlign val="baseline"/>
        <sz val="10"/>
        <name val="Century Gothic"/>
        <family val="2"/>
        <scheme val="none"/>
      </font>
      <fill>
        <patternFill patternType="solid">
          <fgColor indexed="64"/>
          <bgColor rgb="FF175259"/>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protection locked="0" hidden="0"/>
    </dxf>
    <dxf>
      <border outline="0">
        <top style="thin">
          <color rgb="FF175259"/>
        </top>
      </border>
    </dxf>
    <dxf>
      <font>
        <b val="0"/>
        <i val="0"/>
        <strike val="0"/>
        <condense val="0"/>
        <extend val="0"/>
        <outline val="0"/>
        <shadow val="0"/>
        <u val="none"/>
        <vertAlign val="baseline"/>
        <sz val="10"/>
        <color rgb="FF000000"/>
        <name val="Century Gothic"/>
        <family val="2"/>
        <scheme val="none"/>
      </font>
      <fill>
        <patternFill patternType="none">
          <fgColor rgb="FF000000"/>
          <bgColor auto="1"/>
        </patternFill>
      </fill>
      <protection locked="0" hidden="0"/>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border outline="0">
        <top style="thin">
          <color rgb="FF175259"/>
        </top>
      </border>
    </dxf>
    <dxf>
      <font>
        <b val="0"/>
        <i val="0"/>
        <strike val="0"/>
        <condense val="0"/>
        <extend val="0"/>
        <outline val="0"/>
        <shadow val="0"/>
        <u val="none"/>
        <vertAlign val="baseline"/>
        <sz val="10"/>
        <color theme="1"/>
        <name val="Century Gothic"/>
        <family val="2"/>
        <scheme val="none"/>
      </font>
      <fill>
        <patternFill patternType="none">
          <fgColor indexed="64"/>
          <bgColor auto="1"/>
        </patternFill>
      </fill>
      <alignment horizontal="general" vertical="center" textRotation="0" wrapText="1" indent="0" justifyLastLine="0" shrinkToFit="0" readingOrder="0"/>
      <protection locked="0" hidden="0"/>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9"/>
        <color theme="1"/>
        <name val="Century Gothic"/>
        <family val="2"/>
        <scheme val="none"/>
      </font>
      <numFmt numFmtId="171" formatCode="dd/mm/yyyy"/>
      <fill>
        <patternFill patternType="none">
          <fgColor indexed="64"/>
          <bgColor auto="1"/>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9"/>
        <color theme="1"/>
        <name val="Century Gothic"/>
        <family val="2"/>
        <scheme val="none"/>
      </font>
      <fill>
        <patternFill patternType="none">
          <fgColor indexed="64"/>
          <bgColor auto="1"/>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rgb="FF175259"/>
        <name val="Century Gothic"/>
        <family val="2"/>
        <scheme val="none"/>
      </font>
      <fill>
        <patternFill patternType="solid">
          <fgColor indexed="64"/>
          <bgColor rgb="FFCCDE82"/>
        </patternFill>
      </fill>
      <alignment horizontal="center" vertical="center" textRotation="0" wrapText="0" indent="0" justifyLastLine="0" shrinkToFit="0" readingOrder="0"/>
      <border diagonalUp="0" diagonalDown="0">
        <left style="thin">
          <color rgb="FF175259"/>
        </left>
        <right style="thin">
          <color rgb="FF175259"/>
        </right>
        <top/>
        <bottom/>
      </border>
      <protection locked="1" hidden="0"/>
    </dxf>
  </dxfs>
  <tableStyles count="0" defaultTableStyle="TableStyleMedium2" defaultPivotStyle="PivotStyleLight16"/>
  <colors>
    <mruColors>
      <color rgb="FF175259"/>
      <color rgb="FFDEDBC4"/>
      <color rgb="FFF53D1C"/>
      <color rgb="FFCCDE82"/>
      <color rgb="FF85C4E3"/>
      <color rgb="FF1A52C2"/>
      <color rgb="FFFF7373"/>
      <color rgb="FF94BA29"/>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5"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xdr:row>
      <xdr:rowOff>71682</xdr:rowOff>
    </xdr:from>
    <xdr:to>
      <xdr:col>4</xdr:col>
      <xdr:colOff>588733</xdr:colOff>
      <xdr:row>24</xdr:row>
      <xdr:rowOff>11319</xdr:rowOff>
    </xdr:to>
    <xdr:pic>
      <xdr:nvPicPr>
        <xdr:cNvPr id="2" name="Picture 1">
          <a:extLst>
            <a:ext uri="{FF2B5EF4-FFF2-40B4-BE49-F238E27FC236}">
              <a16:creationId xmlns:a16="http://schemas.microsoft.com/office/drawing/2014/main" id="{C4CDB0D2-8FE9-4667-8454-B5DEA0E55EB8}"/>
            </a:ext>
          </a:extLst>
        </xdr:cNvPr>
        <xdr:cNvPicPr>
          <a:picLocks noChangeAspect="1"/>
        </xdr:cNvPicPr>
      </xdr:nvPicPr>
      <xdr:blipFill>
        <a:blip xmlns:r="http://schemas.openxmlformats.org/officeDocument/2006/relationships" r:embed="rId1"/>
        <a:stretch>
          <a:fillRect/>
        </a:stretch>
      </xdr:blipFill>
      <xdr:spPr>
        <a:xfrm>
          <a:off x="0" y="1176582"/>
          <a:ext cx="3484333" cy="47497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81207</xdr:rowOff>
    </xdr:from>
    <xdr:to>
      <xdr:col>4</xdr:col>
      <xdr:colOff>588733</xdr:colOff>
      <xdr:row>14</xdr:row>
      <xdr:rowOff>106569</xdr:rowOff>
    </xdr:to>
    <xdr:pic>
      <xdr:nvPicPr>
        <xdr:cNvPr id="2" name="Picture 1">
          <a:extLst>
            <a:ext uri="{FF2B5EF4-FFF2-40B4-BE49-F238E27FC236}">
              <a16:creationId xmlns:a16="http://schemas.microsoft.com/office/drawing/2014/main" id="{76F7548D-B0DC-4ECB-9026-B1F0DCCADBCB}"/>
            </a:ext>
          </a:extLst>
        </xdr:cNvPr>
        <xdr:cNvPicPr>
          <a:picLocks noChangeAspect="1"/>
        </xdr:cNvPicPr>
      </xdr:nvPicPr>
      <xdr:blipFill>
        <a:blip xmlns:r="http://schemas.openxmlformats.org/officeDocument/2006/relationships" r:embed="rId1"/>
        <a:stretch>
          <a:fillRect/>
        </a:stretch>
      </xdr:blipFill>
      <xdr:spPr>
        <a:xfrm>
          <a:off x="0" y="957507"/>
          <a:ext cx="3484333" cy="474976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109633</xdr:rowOff>
    </xdr:from>
    <xdr:to>
      <xdr:col>1</xdr:col>
      <xdr:colOff>645584</xdr:colOff>
      <xdr:row>2</xdr:row>
      <xdr:rowOff>382939</xdr:rowOff>
    </xdr:to>
    <xdr:pic>
      <xdr:nvPicPr>
        <xdr:cNvPr id="3" name="Imagem 2">
          <a:extLst>
            <a:ext uri="{FF2B5EF4-FFF2-40B4-BE49-F238E27FC236}">
              <a16:creationId xmlns:a16="http://schemas.microsoft.com/office/drawing/2014/main" id="{6C958339-A577-47FE-96C5-161732D4A6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109633"/>
          <a:ext cx="2009775" cy="7019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109633</xdr:rowOff>
    </xdr:from>
    <xdr:to>
      <xdr:col>0</xdr:col>
      <xdr:colOff>2052638</xdr:colOff>
      <xdr:row>2</xdr:row>
      <xdr:rowOff>378970</xdr:rowOff>
    </xdr:to>
    <xdr:pic>
      <xdr:nvPicPr>
        <xdr:cNvPr id="3" name="Imagem 2">
          <a:extLst>
            <a:ext uri="{FF2B5EF4-FFF2-40B4-BE49-F238E27FC236}">
              <a16:creationId xmlns:a16="http://schemas.microsoft.com/office/drawing/2014/main" id="{FA7059D2-B254-4A67-AB58-7829EBAC0A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100" y="109633"/>
          <a:ext cx="2009775" cy="69240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200025</xdr:colOff>
      <xdr:row>0</xdr:row>
      <xdr:rowOff>114301</xdr:rowOff>
    </xdr:from>
    <xdr:to>
      <xdr:col>0</xdr:col>
      <xdr:colOff>2057400</xdr:colOff>
      <xdr:row>2</xdr:row>
      <xdr:rowOff>359314</xdr:rowOff>
    </xdr:to>
    <xdr:pic>
      <xdr:nvPicPr>
        <xdr:cNvPr id="2" name="Imagem 2">
          <a:extLst>
            <a:ext uri="{FF2B5EF4-FFF2-40B4-BE49-F238E27FC236}">
              <a16:creationId xmlns:a16="http://schemas.microsoft.com/office/drawing/2014/main" id="{9EBF5EB3-7629-4B45-B45E-80F29AAED8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5" y="114301"/>
          <a:ext cx="1857375" cy="668346"/>
        </a:xfrm>
        <a:prstGeom prst="rect">
          <a:avLst/>
        </a:prstGeom>
      </xdr:spPr>
    </xdr:pic>
    <xdr:clientData/>
  </xdr:twoCellAnchor>
  <xdr:oneCellAnchor>
    <xdr:from>
      <xdr:col>0</xdr:col>
      <xdr:colOff>0</xdr:colOff>
      <xdr:row>33</xdr:row>
      <xdr:rowOff>0</xdr:rowOff>
    </xdr:from>
    <xdr:ext cx="304800" cy="304800"/>
    <xdr:sp macro="" textlink="">
      <xdr:nvSpPr>
        <xdr:cNvPr id="11" name="AutoShape 3" descr="(question)">
          <a:extLst>
            <a:ext uri="{FF2B5EF4-FFF2-40B4-BE49-F238E27FC236}">
              <a16:creationId xmlns:a16="http://schemas.microsoft.com/office/drawing/2014/main" id="{56C3665B-4031-447C-B16A-491AD2A4AA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 name="AutoShape 3" descr="(question)">
          <a:extLst>
            <a:ext uri="{FF2B5EF4-FFF2-40B4-BE49-F238E27FC236}">
              <a16:creationId xmlns:a16="http://schemas.microsoft.com/office/drawing/2014/main" id="{169001B2-162D-4B31-A3B9-B76E094D91D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 name="AutoShape 3" descr="(question)">
          <a:extLst>
            <a:ext uri="{FF2B5EF4-FFF2-40B4-BE49-F238E27FC236}">
              <a16:creationId xmlns:a16="http://schemas.microsoft.com/office/drawing/2014/main" id="{9AC35AE0-EA51-4FDD-9B76-0376F243CB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 name="AutoShape 3" descr="(question)">
          <a:extLst>
            <a:ext uri="{FF2B5EF4-FFF2-40B4-BE49-F238E27FC236}">
              <a16:creationId xmlns:a16="http://schemas.microsoft.com/office/drawing/2014/main" id="{145B90EE-37F4-4BFD-ACC8-DB826C6D23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 name="AutoShape 3" descr="(question)">
          <a:extLst>
            <a:ext uri="{FF2B5EF4-FFF2-40B4-BE49-F238E27FC236}">
              <a16:creationId xmlns:a16="http://schemas.microsoft.com/office/drawing/2014/main" id="{F27BCAF0-2662-46FC-8031-9A92502E1F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 name="AutoShape 3" descr="(question)">
          <a:extLst>
            <a:ext uri="{FF2B5EF4-FFF2-40B4-BE49-F238E27FC236}">
              <a16:creationId xmlns:a16="http://schemas.microsoft.com/office/drawing/2014/main" id="{8CD34AF5-E138-4399-ABC3-7E320DC146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 name="AutoShape 3" descr="(question)">
          <a:extLst>
            <a:ext uri="{FF2B5EF4-FFF2-40B4-BE49-F238E27FC236}">
              <a16:creationId xmlns:a16="http://schemas.microsoft.com/office/drawing/2014/main" id="{C1D0DEE7-B0D2-4060-92B8-6B8B04424C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 name="AutoShape 3" descr="(question)">
          <a:extLst>
            <a:ext uri="{FF2B5EF4-FFF2-40B4-BE49-F238E27FC236}">
              <a16:creationId xmlns:a16="http://schemas.microsoft.com/office/drawing/2014/main" id="{71D90FF2-200A-4282-AD4E-68EBDE26CB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 name="AutoShape 3" descr="(question)">
          <a:extLst>
            <a:ext uri="{FF2B5EF4-FFF2-40B4-BE49-F238E27FC236}">
              <a16:creationId xmlns:a16="http://schemas.microsoft.com/office/drawing/2014/main" id="{D9BF21CF-C9E3-4EC2-850B-04D9F0B131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 name="AutoShape 3" descr="(question)">
          <a:extLst>
            <a:ext uri="{FF2B5EF4-FFF2-40B4-BE49-F238E27FC236}">
              <a16:creationId xmlns:a16="http://schemas.microsoft.com/office/drawing/2014/main" id="{389C53E7-32AF-46E1-889A-813277A96C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 name="AutoShape 3" descr="(question)">
          <a:extLst>
            <a:ext uri="{FF2B5EF4-FFF2-40B4-BE49-F238E27FC236}">
              <a16:creationId xmlns:a16="http://schemas.microsoft.com/office/drawing/2014/main" id="{06AEC2F4-8E84-434B-9BDC-5937C6E43B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 name="AutoShape 3" descr="(question)">
          <a:extLst>
            <a:ext uri="{FF2B5EF4-FFF2-40B4-BE49-F238E27FC236}">
              <a16:creationId xmlns:a16="http://schemas.microsoft.com/office/drawing/2014/main" id="{AA789217-96DD-475C-A5E9-6A6D9A7C55C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 name="AutoShape 3" descr="(question)">
          <a:extLst>
            <a:ext uri="{FF2B5EF4-FFF2-40B4-BE49-F238E27FC236}">
              <a16:creationId xmlns:a16="http://schemas.microsoft.com/office/drawing/2014/main" id="{D4CDEB3B-4259-47F6-AAE3-669EB68DB1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4" name="AutoShape 3" descr="(question)">
          <a:extLst>
            <a:ext uri="{FF2B5EF4-FFF2-40B4-BE49-F238E27FC236}">
              <a16:creationId xmlns:a16="http://schemas.microsoft.com/office/drawing/2014/main" id="{5FB71A92-D85C-4CD2-88BA-AB6C2B78D2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5" name="AutoShape 3" descr="(question)">
          <a:extLst>
            <a:ext uri="{FF2B5EF4-FFF2-40B4-BE49-F238E27FC236}">
              <a16:creationId xmlns:a16="http://schemas.microsoft.com/office/drawing/2014/main" id="{76BB834C-483E-4999-8B86-69921D5930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6" name="AutoShape 3" descr="(question)">
          <a:extLst>
            <a:ext uri="{FF2B5EF4-FFF2-40B4-BE49-F238E27FC236}">
              <a16:creationId xmlns:a16="http://schemas.microsoft.com/office/drawing/2014/main" id="{A24999FD-98AD-4831-9004-8A4DFE6FCE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7" name="AutoShape 3" descr="(question)">
          <a:extLst>
            <a:ext uri="{FF2B5EF4-FFF2-40B4-BE49-F238E27FC236}">
              <a16:creationId xmlns:a16="http://schemas.microsoft.com/office/drawing/2014/main" id="{B901ADAD-C28E-401D-ABB7-04BA40DB3C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8" name="AutoShape 3" descr="(question)">
          <a:extLst>
            <a:ext uri="{FF2B5EF4-FFF2-40B4-BE49-F238E27FC236}">
              <a16:creationId xmlns:a16="http://schemas.microsoft.com/office/drawing/2014/main" id="{5816A8F6-0683-4935-8166-A2080EB5A6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8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 name="AutoShape 3" descr="(question)">
          <a:extLst>
            <a:ext uri="{FF2B5EF4-FFF2-40B4-BE49-F238E27FC236}">
              <a16:creationId xmlns:a16="http://schemas.microsoft.com/office/drawing/2014/main" id="{E7E90E30-A043-4BCF-9E18-D0FABD9046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 name="AutoShape 3" descr="(question)">
          <a:extLst>
            <a:ext uri="{FF2B5EF4-FFF2-40B4-BE49-F238E27FC236}">
              <a16:creationId xmlns:a16="http://schemas.microsoft.com/office/drawing/2014/main" id="{E42577CD-E37C-4BB1-937A-9249B4A3FA1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 name="AutoShape 3" descr="(question)">
          <a:extLst>
            <a:ext uri="{FF2B5EF4-FFF2-40B4-BE49-F238E27FC236}">
              <a16:creationId xmlns:a16="http://schemas.microsoft.com/office/drawing/2014/main" id="{603CDCDC-76DB-4C12-AA6F-A0F0A2F700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 name="AutoShape 3" descr="(question)">
          <a:extLst>
            <a:ext uri="{FF2B5EF4-FFF2-40B4-BE49-F238E27FC236}">
              <a16:creationId xmlns:a16="http://schemas.microsoft.com/office/drawing/2014/main" id="{73C06E56-3178-4995-AD16-85CACC4D75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 name="AutoShape 3" descr="(question)">
          <a:extLst>
            <a:ext uri="{FF2B5EF4-FFF2-40B4-BE49-F238E27FC236}">
              <a16:creationId xmlns:a16="http://schemas.microsoft.com/office/drawing/2014/main" id="{9047B675-509E-43F8-97C0-CBB4504128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 name="AutoShape 3" descr="(question)">
          <a:extLst>
            <a:ext uri="{FF2B5EF4-FFF2-40B4-BE49-F238E27FC236}">
              <a16:creationId xmlns:a16="http://schemas.microsoft.com/office/drawing/2014/main" id="{56152B52-2BC8-44C3-AF5D-171FB7C09E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 name="AutoShape 3" descr="(question)">
          <a:extLst>
            <a:ext uri="{FF2B5EF4-FFF2-40B4-BE49-F238E27FC236}">
              <a16:creationId xmlns:a16="http://schemas.microsoft.com/office/drawing/2014/main" id="{F23ADE16-18B1-4DDC-AA16-D6521401D6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 name="AutoShape 3" descr="(question)">
          <a:extLst>
            <a:ext uri="{FF2B5EF4-FFF2-40B4-BE49-F238E27FC236}">
              <a16:creationId xmlns:a16="http://schemas.microsoft.com/office/drawing/2014/main" id="{50FAB76F-149D-4FF6-8457-9104A149DA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4" name="AutoShape 3" descr="(question)">
          <a:extLst>
            <a:ext uri="{FF2B5EF4-FFF2-40B4-BE49-F238E27FC236}">
              <a16:creationId xmlns:a16="http://schemas.microsoft.com/office/drawing/2014/main" id="{813CA691-A68B-4DB3-9C87-7A59605963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5" name="AutoShape 3" descr="(question)">
          <a:extLst>
            <a:ext uri="{FF2B5EF4-FFF2-40B4-BE49-F238E27FC236}">
              <a16:creationId xmlns:a16="http://schemas.microsoft.com/office/drawing/2014/main" id="{6F0D9629-A779-4FDF-8C73-6F44E41359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6" name="AutoShape 3" descr="(question)">
          <a:extLst>
            <a:ext uri="{FF2B5EF4-FFF2-40B4-BE49-F238E27FC236}">
              <a16:creationId xmlns:a16="http://schemas.microsoft.com/office/drawing/2014/main" id="{804B6EBD-5BE9-4DC0-A314-EF46BEE074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7" name="AutoShape 3" descr="(question)">
          <a:extLst>
            <a:ext uri="{FF2B5EF4-FFF2-40B4-BE49-F238E27FC236}">
              <a16:creationId xmlns:a16="http://schemas.microsoft.com/office/drawing/2014/main" id="{985AD4F2-E5E5-4FCA-A130-3C331E9140D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8" name="AutoShape 3" descr="(question)">
          <a:extLst>
            <a:ext uri="{FF2B5EF4-FFF2-40B4-BE49-F238E27FC236}">
              <a16:creationId xmlns:a16="http://schemas.microsoft.com/office/drawing/2014/main" id="{7145972D-B106-421F-BFE0-3FA6FD75D6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9" name="AutoShape 3" descr="(question)">
          <a:extLst>
            <a:ext uri="{FF2B5EF4-FFF2-40B4-BE49-F238E27FC236}">
              <a16:creationId xmlns:a16="http://schemas.microsoft.com/office/drawing/2014/main" id="{FBFFC685-0B57-474B-B135-2FEC8F84DE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0" name="AutoShape 3" descr="(question)">
          <a:extLst>
            <a:ext uri="{FF2B5EF4-FFF2-40B4-BE49-F238E27FC236}">
              <a16:creationId xmlns:a16="http://schemas.microsoft.com/office/drawing/2014/main" id="{8FB39D4D-ABDE-4D4E-A975-06AC39E56F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1" name="AutoShape 3" descr="(question)">
          <a:extLst>
            <a:ext uri="{FF2B5EF4-FFF2-40B4-BE49-F238E27FC236}">
              <a16:creationId xmlns:a16="http://schemas.microsoft.com/office/drawing/2014/main" id="{4711DB1A-348B-45B7-A764-AC81F54B29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2" name="AutoShape 3" descr="(question)">
          <a:extLst>
            <a:ext uri="{FF2B5EF4-FFF2-40B4-BE49-F238E27FC236}">
              <a16:creationId xmlns:a16="http://schemas.microsoft.com/office/drawing/2014/main" id="{E2002CF8-08DC-4983-86DF-3EA1190F1A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3" name="AutoShape 3" descr="(question)">
          <a:extLst>
            <a:ext uri="{FF2B5EF4-FFF2-40B4-BE49-F238E27FC236}">
              <a16:creationId xmlns:a16="http://schemas.microsoft.com/office/drawing/2014/main" id="{55471373-D372-4C96-9166-5A7F36B15A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4" name="AutoShape 3" descr="(question)">
          <a:extLst>
            <a:ext uri="{FF2B5EF4-FFF2-40B4-BE49-F238E27FC236}">
              <a16:creationId xmlns:a16="http://schemas.microsoft.com/office/drawing/2014/main" id="{70316918-271E-482D-B444-EEBCABB8CC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5" name="AutoShape 3" descr="(question)">
          <a:extLst>
            <a:ext uri="{FF2B5EF4-FFF2-40B4-BE49-F238E27FC236}">
              <a16:creationId xmlns:a16="http://schemas.microsoft.com/office/drawing/2014/main" id="{F2241A07-7287-4D0F-BA0A-7FD921514E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6" name="AutoShape 3" descr="(question)">
          <a:extLst>
            <a:ext uri="{FF2B5EF4-FFF2-40B4-BE49-F238E27FC236}">
              <a16:creationId xmlns:a16="http://schemas.microsoft.com/office/drawing/2014/main" id="{3A11DB78-E6A3-4B3E-99F9-52ADA15D16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7" name="AutoShape 3" descr="(question)">
          <a:extLst>
            <a:ext uri="{FF2B5EF4-FFF2-40B4-BE49-F238E27FC236}">
              <a16:creationId xmlns:a16="http://schemas.microsoft.com/office/drawing/2014/main" id="{F0524791-BF02-42E4-98DC-50C46D5B7DF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8" name="AutoShape 3" descr="(question)">
          <a:extLst>
            <a:ext uri="{FF2B5EF4-FFF2-40B4-BE49-F238E27FC236}">
              <a16:creationId xmlns:a16="http://schemas.microsoft.com/office/drawing/2014/main" id="{39D4DA26-2ED1-4C1B-9488-2C68869B1C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59" name="AutoShape 3" descr="(question)">
          <a:extLst>
            <a:ext uri="{FF2B5EF4-FFF2-40B4-BE49-F238E27FC236}">
              <a16:creationId xmlns:a16="http://schemas.microsoft.com/office/drawing/2014/main" id="{B9E72B92-3ABE-4AF8-9A57-0686ADAE1F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0" name="AutoShape 3" descr="(question)">
          <a:extLst>
            <a:ext uri="{FF2B5EF4-FFF2-40B4-BE49-F238E27FC236}">
              <a16:creationId xmlns:a16="http://schemas.microsoft.com/office/drawing/2014/main" id="{D843C2A9-6649-4F68-A1E5-71DA2774E8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1" name="AutoShape 3" descr="(question)">
          <a:extLst>
            <a:ext uri="{FF2B5EF4-FFF2-40B4-BE49-F238E27FC236}">
              <a16:creationId xmlns:a16="http://schemas.microsoft.com/office/drawing/2014/main" id="{10C17164-7C21-4EF5-93F5-360A93A0E12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2" name="AutoShape 3" descr="(question)">
          <a:extLst>
            <a:ext uri="{FF2B5EF4-FFF2-40B4-BE49-F238E27FC236}">
              <a16:creationId xmlns:a16="http://schemas.microsoft.com/office/drawing/2014/main" id="{3FC54B77-9BB2-4420-9D17-BA7296EFFE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3" name="AutoShape 3" descr="(question)">
          <a:extLst>
            <a:ext uri="{FF2B5EF4-FFF2-40B4-BE49-F238E27FC236}">
              <a16:creationId xmlns:a16="http://schemas.microsoft.com/office/drawing/2014/main" id="{1BB79C74-F00D-4B02-83AC-EB4AA09D36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96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6" name="AutoShape 3" descr="(question)">
          <a:extLst>
            <a:ext uri="{FF2B5EF4-FFF2-40B4-BE49-F238E27FC236}">
              <a16:creationId xmlns:a16="http://schemas.microsoft.com/office/drawing/2014/main" id="{54BDE68C-FB0C-4596-AF7C-265B2465A8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7" name="AutoShape 3" descr="(question)">
          <a:extLst>
            <a:ext uri="{FF2B5EF4-FFF2-40B4-BE49-F238E27FC236}">
              <a16:creationId xmlns:a16="http://schemas.microsoft.com/office/drawing/2014/main" id="{B4F4CC0A-CBBE-4175-BADD-40406461DDD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8" name="AutoShape 3" descr="(question)">
          <a:extLst>
            <a:ext uri="{FF2B5EF4-FFF2-40B4-BE49-F238E27FC236}">
              <a16:creationId xmlns:a16="http://schemas.microsoft.com/office/drawing/2014/main" id="{7163C74E-527C-43CB-BEF7-C70D4DDB6D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69" name="AutoShape 3" descr="(question)">
          <a:extLst>
            <a:ext uri="{FF2B5EF4-FFF2-40B4-BE49-F238E27FC236}">
              <a16:creationId xmlns:a16="http://schemas.microsoft.com/office/drawing/2014/main" id="{7B25B7B9-FB12-4165-B7DD-93490B9C0E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0" name="AutoShape 3" descr="(question)">
          <a:extLst>
            <a:ext uri="{FF2B5EF4-FFF2-40B4-BE49-F238E27FC236}">
              <a16:creationId xmlns:a16="http://schemas.microsoft.com/office/drawing/2014/main" id="{E7E58340-C6D2-4F04-A14D-4C921FDEDA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1" name="AutoShape 3" descr="(question)">
          <a:extLst>
            <a:ext uri="{FF2B5EF4-FFF2-40B4-BE49-F238E27FC236}">
              <a16:creationId xmlns:a16="http://schemas.microsoft.com/office/drawing/2014/main" id="{6DFF67E3-7374-4BE4-ACC7-80818A6A78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2" name="AutoShape 3" descr="(question)">
          <a:extLst>
            <a:ext uri="{FF2B5EF4-FFF2-40B4-BE49-F238E27FC236}">
              <a16:creationId xmlns:a16="http://schemas.microsoft.com/office/drawing/2014/main" id="{EC72F583-6A23-4F0E-9C3B-3B4ADCF8180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3" name="AutoShape 3" descr="(question)">
          <a:extLst>
            <a:ext uri="{FF2B5EF4-FFF2-40B4-BE49-F238E27FC236}">
              <a16:creationId xmlns:a16="http://schemas.microsoft.com/office/drawing/2014/main" id="{026D7FCC-4B34-41BF-AA41-842AD765E5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4" name="AutoShape 3" descr="(question)">
          <a:extLst>
            <a:ext uri="{FF2B5EF4-FFF2-40B4-BE49-F238E27FC236}">
              <a16:creationId xmlns:a16="http://schemas.microsoft.com/office/drawing/2014/main" id="{297E2A0C-0209-485B-9FBD-157F46DFD8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5" name="AutoShape 3" descr="(question)">
          <a:extLst>
            <a:ext uri="{FF2B5EF4-FFF2-40B4-BE49-F238E27FC236}">
              <a16:creationId xmlns:a16="http://schemas.microsoft.com/office/drawing/2014/main" id="{901D978A-4280-4C23-8A8E-4B6EC24793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6" name="AutoShape 3" descr="(question)">
          <a:extLst>
            <a:ext uri="{FF2B5EF4-FFF2-40B4-BE49-F238E27FC236}">
              <a16:creationId xmlns:a16="http://schemas.microsoft.com/office/drawing/2014/main" id="{1D70E568-6173-4CDB-8D46-56E9B9900F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7" name="AutoShape 3" descr="(question)">
          <a:extLst>
            <a:ext uri="{FF2B5EF4-FFF2-40B4-BE49-F238E27FC236}">
              <a16:creationId xmlns:a16="http://schemas.microsoft.com/office/drawing/2014/main" id="{8A5068E9-29B7-47B7-A758-68F57535BA4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8" name="AutoShape 3" descr="(question)">
          <a:extLst>
            <a:ext uri="{FF2B5EF4-FFF2-40B4-BE49-F238E27FC236}">
              <a16:creationId xmlns:a16="http://schemas.microsoft.com/office/drawing/2014/main" id="{FAB740A3-D5DD-48D0-92DE-ABA04BD501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79" name="AutoShape 3" descr="(question)">
          <a:extLst>
            <a:ext uri="{FF2B5EF4-FFF2-40B4-BE49-F238E27FC236}">
              <a16:creationId xmlns:a16="http://schemas.microsoft.com/office/drawing/2014/main" id="{6AB4BBE2-B9AF-4BA7-9159-458696C93E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0" name="AutoShape 3" descr="(question)">
          <a:extLst>
            <a:ext uri="{FF2B5EF4-FFF2-40B4-BE49-F238E27FC236}">
              <a16:creationId xmlns:a16="http://schemas.microsoft.com/office/drawing/2014/main" id="{629B665A-44F7-4B66-8E87-040AAADF9F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1" name="AutoShape 3" descr="(question)">
          <a:extLst>
            <a:ext uri="{FF2B5EF4-FFF2-40B4-BE49-F238E27FC236}">
              <a16:creationId xmlns:a16="http://schemas.microsoft.com/office/drawing/2014/main" id="{81B1E5C8-80F3-4D3F-AAE3-B1763D2A73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2" name="AutoShape 3" descr="(question)">
          <a:extLst>
            <a:ext uri="{FF2B5EF4-FFF2-40B4-BE49-F238E27FC236}">
              <a16:creationId xmlns:a16="http://schemas.microsoft.com/office/drawing/2014/main" id="{217B6B13-A663-4326-94FF-3E52ECE0BA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3" name="AutoShape 3" descr="(question)">
          <a:extLst>
            <a:ext uri="{FF2B5EF4-FFF2-40B4-BE49-F238E27FC236}">
              <a16:creationId xmlns:a16="http://schemas.microsoft.com/office/drawing/2014/main" id="{21D35383-BD64-4593-B2AF-5499FC4437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4" name="AutoShape 3" descr="(question)">
          <a:extLst>
            <a:ext uri="{FF2B5EF4-FFF2-40B4-BE49-F238E27FC236}">
              <a16:creationId xmlns:a16="http://schemas.microsoft.com/office/drawing/2014/main" id="{5143E715-C4D3-41E8-A397-67FDBCE346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5" name="AutoShape 3" descr="(question)">
          <a:extLst>
            <a:ext uri="{FF2B5EF4-FFF2-40B4-BE49-F238E27FC236}">
              <a16:creationId xmlns:a16="http://schemas.microsoft.com/office/drawing/2014/main" id="{65642775-392E-448F-AC86-A83CA3A898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6" name="AutoShape 3" descr="(question)">
          <a:extLst>
            <a:ext uri="{FF2B5EF4-FFF2-40B4-BE49-F238E27FC236}">
              <a16:creationId xmlns:a16="http://schemas.microsoft.com/office/drawing/2014/main" id="{52169C3F-DB60-4759-B899-AD1338C4DF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7" name="AutoShape 3" descr="(question)">
          <a:extLst>
            <a:ext uri="{FF2B5EF4-FFF2-40B4-BE49-F238E27FC236}">
              <a16:creationId xmlns:a16="http://schemas.microsoft.com/office/drawing/2014/main" id="{7C0DD250-A882-4D63-AA1A-6EBBE800874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8" name="AutoShape 3" descr="(question)">
          <a:extLst>
            <a:ext uri="{FF2B5EF4-FFF2-40B4-BE49-F238E27FC236}">
              <a16:creationId xmlns:a16="http://schemas.microsoft.com/office/drawing/2014/main" id="{8084D769-23E5-4563-8A4D-B47DD8EF58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89" name="AutoShape 3" descr="(question)">
          <a:extLst>
            <a:ext uri="{FF2B5EF4-FFF2-40B4-BE49-F238E27FC236}">
              <a16:creationId xmlns:a16="http://schemas.microsoft.com/office/drawing/2014/main" id="{CD1729CB-67A2-4B0A-859A-C8B4C5A6ED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0" name="AutoShape 3" descr="(question)">
          <a:extLst>
            <a:ext uri="{FF2B5EF4-FFF2-40B4-BE49-F238E27FC236}">
              <a16:creationId xmlns:a16="http://schemas.microsoft.com/office/drawing/2014/main" id="{324BB33A-C7D9-4457-9134-628E9F9878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1" name="AutoShape 3" descr="(question)">
          <a:extLst>
            <a:ext uri="{FF2B5EF4-FFF2-40B4-BE49-F238E27FC236}">
              <a16:creationId xmlns:a16="http://schemas.microsoft.com/office/drawing/2014/main" id="{6ED9FC7E-7165-45C7-8773-149700A2F8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2" name="AutoShape 3" descr="(question)">
          <a:extLst>
            <a:ext uri="{FF2B5EF4-FFF2-40B4-BE49-F238E27FC236}">
              <a16:creationId xmlns:a16="http://schemas.microsoft.com/office/drawing/2014/main" id="{50DF974D-1CC5-4EEA-8DDF-8C46AD2255C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3" name="AutoShape 3" descr="(question)">
          <a:extLst>
            <a:ext uri="{FF2B5EF4-FFF2-40B4-BE49-F238E27FC236}">
              <a16:creationId xmlns:a16="http://schemas.microsoft.com/office/drawing/2014/main" id="{51028286-6534-4BEB-BD96-BF576BDA25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4" name="AutoShape 3" descr="(question)">
          <a:extLst>
            <a:ext uri="{FF2B5EF4-FFF2-40B4-BE49-F238E27FC236}">
              <a16:creationId xmlns:a16="http://schemas.microsoft.com/office/drawing/2014/main" id="{B3241AF0-1304-4A50-BCFF-3361027EB6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5" name="AutoShape 3" descr="(question)">
          <a:extLst>
            <a:ext uri="{FF2B5EF4-FFF2-40B4-BE49-F238E27FC236}">
              <a16:creationId xmlns:a16="http://schemas.microsoft.com/office/drawing/2014/main" id="{D3833A19-1F03-42F9-B1BC-AB426CF24C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6" name="AutoShape 3" descr="(question)">
          <a:extLst>
            <a:ext uri="{FF2B5EF4-FFF2-40B4-BE49-F238E27FC236}">
              <a16:creationId xmlns:a16="http://schemas.microsoft.com/office/drawing/2014/main" id="{333899AD-8A06-4834-9984-F6D540E624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7" name="AutoShape 3" descr="(question)">
          <a:extLst>
            <a:ext uri="{FF2B5EF4-FFF2-40B4-BE49-F238E27FC236}">
              <a16:creationId xmlns:a16="http://schemas.microsoft.com/office/drawing/2014/main" id="{639E31EA-F42C-4B8A-B341-20F16C33956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8" name="AutoShape 3" descr="(question)">
          <a:extLst>
            <a:ext uri="{FF2B5EF4-FFF2-40B4-BE49-F238E27FC236}">
              <a16:creationId xmlns:a16="http://schemas.microsoft.com/office/drawing/2014/main" id="{EF946EAA-409A-4DBE-87BB-E62727F798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99" name="AutoShape 3" descr="(question)">
          <a:extLst>
            <a:ext uri="{FF2B5EF4-FFF2-40B4-BE49-F238E27FC236}">
              <a16:creationId xmlns:a16="http://schemas.microsoft.com/office/drawing/2014/main" id="{67F9895F-9501-40F6-90F0-A83B6441C4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0" name="AutoShape 3" descr="(question)">
          <a:extLst>
            <a:ext uri="{FF2B5EF4-FFF2-40B4-BE49-F238E27FC236}">
              <a16:creationId xmlns:a16="http://schemas.microsoft.com/office/drawing/2014/main" id="{E223057C-2F20-4DEE-A894-A6B83E89C6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1" name="AutoShape 3" descr="(question)">
          <a:extLst>
            <a:ext uri="{FF2B5EF4-FFF2-40B4-BE49-F238E27FC236}">
              <a16:creationId xmlns:a16="http://schemas.microsoft.com/office/drawing/2014/main" id="{C2991EBF-453C-4078-A193-295342FEEF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2" name="AutoShape 3" descr="(question)">
          <a:extLst>
            <a:ext uri="{FF2B5EF4-FFF2-40B4-BE49-F238E27FC236}">
              <a16:creationId xmlns:a16="http://schemas.microsoft.com/office/drawing/2014/main" id="{98C1340E-B577-4F0A-8855-67D6928CAE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3" name="AutoShape 3" descr="(question)">
          <a:extLst>
            <a:ext uri="{FF2B5EF4-FFF2-40B4-BE49-F238E27FC236}">
              <a16:creationId xmlns:a16="http://schemas.microsoft.com/office/drawing/2014/main" id="{9E22F6C4-4658-472E-9163-1CE187B92D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4" name="AutoShape 3" descr="(question)">
          <a:extLst>
            <a:ext uri="{FF2B5EF4-FFF2-40B4-BE49-F238E27FC236}">
              <a16:creationId xmlns:a16="http://schemas.microsoft.com/office/drawing/2014/main" id="{2E68BA4A-E735-49F4-AE52-5A2BED7D99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5" name="AutoShape 3" descr="(question)">
          <a:extLst>
            <a:ext uri="{FF2B5EF4-FFF2-40B4-BE49-F238E27FC236}">
              <a16:creationId xmlns:a16="http://schemas.microsoft.com/office/drawing/2014/main" id="{83F10E64-1414-4858-A50A-290AD72D9F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6" name="AutoShape 3" descr="(question)">
          <a:extLst>
            <a:ext uri="{FF2B5EF4-FFF2-40B4-BE49-F238E27FC236}">
              <a16:creationId xmlns:a16="http://schemas.microsoft.com/office/drawing/2014/main" id="{705EED51-4D74-4C78-89AB-ADB286A4B7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7" name="AutoShape 3" descr="(question)">
          <a:extLst>
            <a:ext uri="{FF2B5EF4-FFF2-40B4-BE49-F238E27FC236}">
              <a16:creationId xmlns:a16="http://schemas.microsoft.com/office/drawing/2014/main" id="{E066629C-237C-46BD-A81B-3423258507F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8" name="AutoShape 3" descr="(question)">
          <a:extLst>
            <a:ext uri="{FF2B5EF4-FFF2-40B4-BE49-F238E27FC236}">
              <a16:creationId xmlns:a16="http://schemas.microsoft.com/office/drawing/2014/main" id="{8623DC34-460B-4899-AEDB-808572745D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09" name="AutoShape 3" descr="(question)">
          <a:extLst>
            <a:ext uri="{FF2B5EF4-FFF2-40B4-BE49-F238E27FC236}">
              <a16:creationId xmlns:a16="http://schemas.microsoft.com/office/drawing/2014/main" id="{4968E5AB-75D8-42DA-B8D3-FC8D9BE943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0" name="AutoShape 3" descr="(question)">
          <a:extLst>
            <a:ext uri="{FF2B5EF4-FFF2-40B4-BE49-F238E27FC236}">
              <a16:creationId xmlns:a16="http://schemas.microsoft.com/office/drawing/2014/main" id="{6EEC1EF5-17B3-4043-B0D6-CD3D60D02A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1" name="AutoShape 3" descr="(question)">
          <a:extLst>
            <a:ext uri="{FF2B5EF4-FFF2-40B4-BE49-F238E27FC236}">
              <a16:creationId xmlns:a16="http://schemas.microsoft.com/office/drawing/2014/main" id="{8F87210A-20D2-47D2-A391-974531A756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2" name="AutoShape 3" descr="(question)">
          <a:extLst>
            <a:ext uri="{FF2B5EF4-FFF2-40B4-BE49-F238E27FC236}">
              <a16:creationId xmlns:a16="http://schemas.microsoft.com/office/drawing/2014/main" id="{0555ECDC-AEEB-40C4-AD9E-97C82E816D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3" name="AutoShape 3" descr="(question)">
          <a:extLst>
            <a:ext uri="{FF2B5EF4-FFF2-40B4-BE49-F238E27FC236}">
              <a16:creationId xmlns:a16="http://schemas.microsoft.com/office/drawing/2014/main" id="{0E8108FD-7247-48E8-9E7F-237D90B667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4" name="AutoShape 3" descr="(question)">
          <a:extLst>
            <a:ext uri="{FF2B5EF4-FFF2-40B4-BE49-F238E27FC236}">
              <a16:creationId xmlns:a16="http://schemas.microsoft.com/office/drawing/2014/main" id="{FEE22F46-8F36-4584-AA98-4E785D130C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5" name="AutoShape 3" descr="(question)">
          <a:extLst>
            <a:ext uri="{FF2B5EF4-FFF2-40B4-BE49-F238E27FC236}">
              <a16:creationId xmlns:a16="http://schemas.microsoft.com/office/drawing/2014/main" id="{EA33373D-CC6D-40C1-9F40-C036AE4230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6" name="AutoShape 3" descr="(question)">
          <a:extLst>
            <a:ext uri="{FF2B5EF4-FFF2-40B4-BE49-F238E27FC236}">
              <a16:creationId xmlns:a16="http://schemas.microsoft.com/office/drawing/2014/main" id="{567D34C7-348F-41FC-A520-511D638BBA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7" name="AutoShape 3" descr="(question)">
          <a:extLst>
            <a:ext uri="{FF2B5EF4-FFF2-40B4-BE49-F238E27FC236}">
              <a16:creationId xmlns:a16="http://schemas.microsoft.com/office/drawing/2014/main" id="{D787B572-423D-41DE-8FC3-E6CBA5E75A1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8" name="AutoShape 3" descr="(question)">
          <a:extLst>
            <a:ext uri="{FF2B5EF4-FFF2-40B4-BE49-F238E27FC236}">
              <a16:creationId xmlns:a16="http://schemas.microsoft.com/office/drawing/2014/main" id="{892D9416-2712-4C4D-801A-85A3BEF867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19" name="AutoShape 3" descr="(question)">
          <a:extLst>
            <a:ext uri="{FF2B5EF4-FFF2-40B4-BE49-F238E27FC236}">
              <a16:creationId xmlns:a16="http://schemas.microsoft.com/office/drawing/2014/main" id="{89F43CAE-CD78-4374-B77B-1E6A0D0E06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0" name="AutoShape 3" descr="(question)">
          <a:extLst>
            <a:ext uri="{FF2B5EF4-FFF2-40B4-BE49-F238E27FC236}">
              <a16:creationId xmlns:a16="http://schemas.microsoft.com/office/drawing/2014/main" id="{3B48315D-F098-4D94-AE4E-7EB319511E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1" name="AutoShape 3" descr="(question)">
          <a:extLst>
            <a:ext uri="{FF2B5EF4-FFF2-40B4-BE49-F238E27FC236}">
              <a16:creationId xmlns:a16="http://schemas.microsoft.com/office/drawing/2014/main" id="{903C27E8-3150-4475-A5EB-9F4514245A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2" name="AutoShape 3" descr="(question)">
          <a:extLst>
            <a:ext uri="{FF2B5EF4-FFF2-40B4-BE49-F238E27FC236}">
              <a16:creationId xmlns:a16="http://schemas.microsoft.com/office/drawing/2014/main" id="{AC06D8E6-7FBB-4919-82EF-EB528AF7C5A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3" name="AutoShape 3" descr="(question)">
          <a:extLst>
            <a:ext uri="{FF2B5EF4-FFF2-40B4-BE49-F238E27FC236}">
              <a16:creationId xmlns:a16="http://schemas.microsoft.com/office/drawing/2014/main" id="{5505EC87-F0CA-4FE9-AEDB-F39670A6EB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4" name="AutoShape 3" descr="(question)">
          <a:extLst>
            <a:ext uri="{FF2B5EF4-FFF2-40B4-BE49-F238E27FC236}">
              <a16:creationId xmlns:a16="http://schemas.microsoft.com/office/drawing/2014/main" id="{5D6C6E8A-7920-4156-997A-52D016C444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5" name="AutoShape 3" descr="(question)">
          <a:extLst>
            <a:ext uri="{FF2B5EF4-FFF2-40B4-BE49-F238E27FC236}">
              <a16:creationId xmlns:a16="http://schemas.microsoft.com/office/drawing/2014/main" id="{21FF838E-BB04-4CC8-9A91-D55119DB83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6" name="AutoShape 3" descr="(question)">
          <a:extLst>
            <a:ext uri="{FF2B5EF4-FFF2-40B4-BE49-F238E27FC236}">
              <a16:creationId xmlns:a16="http://schemas.microsoft.com/office/drawing/2014/main" id="{3DC64249-F9C1-48CE-8A1A-A6006D462C2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7" name="AutoShape 3" descr="(question)">
          <a:extLst>
            <a:ext uri="{FF2B5EF4-FFF2-40B4-BE49-F238E27FC236}">
              <a16:creationId xmlns:a16="http://schemas.microsoft.com/office/drawing/2014/main" id="{FA8CB9FB-9561-4689-BB4C-2997103A55E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8" name="AutoShape 3" descr="(question)">
          <a:extLst>
            <a:ext uri="{FF2B5EF4-FFF2-40B4-BE49-F238E27FC236}">
              <a16:creationId xmlns:a16="http://schemas.microsoft.com/office/drawing/2014/main" id="{0FDFB573-AFDC-4614-858E-508442C68A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9" name="AutoShape 3" descr="(question)">
          <a:extLst>
            <a:ext uri="{FF2B5EF4-FFF2-40B4-BE49-F238E27FC236}">
              <a16:creationId xmlns:a16="http://schemas.microsoft.com/office/drawing/2014/main" id="{624621C2-9CBC-4E53-876A-FCDEF504A6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0" name="AutoShape 3" descr="(question)">
          <a:extLst>
            <a:ext uri="{FF2B5EF4-FFF2-40B4-BE49-F238E27FC236}">
              <a16:creationId xmlns:a16="http://schemas.microsoft.com/office/drawing/2014/main" id="{D9EFAA21-FA63-4B3F-AC97-97D492EA0B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1" name="AutoShape 3" descr="(question)">
          <a:extLst>
            <a:ext uri="{FF2B5EF4-FFF2-40B4-BE49-F238E27FC236}">
              <a16:creationId xmlns:a16="http://schemas.microsoft.com/office/drawing/2014/main" id="{8EA4DB1D-DF51-4DEE-B86D-16374ADE3B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2" name="AutoShape 3" descr="(question)">
          <a:extLst>
            <a:ext uri="{FF2B5EF4-FFF2-40B4-BE49-F238E27FC236}">
              <a16:creationId xmlns:a16="http://schemas.microsoft.com/office/drawing/2014/main" id="{6987EF57-44CD-4367-937E-77A2DA714C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3" name="AutoShape 3" descr="(question)">
          <a:extLst>
            <a:ext uri="{FF2B5EF4-FFF2-40B4-BE49-F238E27FC236}">
              <a16:creationId xmlns:a16="http://schemas.microsoft.com/office/drawing/2014/main" id="{A1816287-E647-4DA4-B564-DDBA75BCE8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4" name="AutoShape 3" descr="(question)">
          <a:extLst>
            <a:ext uri="{FF2B5EF4-FFF2-40B4-BE49-F238E27FC236}">
              <a16:creationId xmlns:a16="http://schemas.microsoft.com/office/drawing/2014/main" id="{7B9CF39A-FF19-4F41-A899-F1C7D9876A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5" name="AutoShape 3" descr="(question)">
          <a:extLst>
            <a:ext uri="{FF2B5EF4-FFF2-40B4-BE49-F238E27FC236}">
              <a16:creationId xmlns:a16="http://schemas.microsoft.com/office/drawing/2014/main" id="{24B5A376-C334-44B4-BF87-167949A53F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6" name="AutoShape 3" descr="(question)">
          <a:extLst>
            <a:ext uri="{FF2B5EF4-FFF2-40B4-BE49-F238E27FC236}">
              <a16:creationId xmlns:a16="http://schemas.microsoft.com/office/drawing/2014/main" id="{31732088-1C22-42DD-8FDD-54871311E9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7" name="AutoShape 3" descr="(question)">
          <a:extLst>
            <a:ext uri="{FF2B5EF4-FFF2-40B4-BE49-F238E27FC236}">
              <a16:creationId xmlns:a16="http://schemas.microsoft.com/office/drawing/2014/main" id="{7B92BC9F-84D1-4FDD-B112-8266E5D27E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8" name="AutoShape 3" descr="(question)">
          <a:extLst>
            <a:ext uri="{FF2B5EF4-FFF2-40B4-BE49-F238E27FC236}">
              <a16:creationId xmlns:a16="http://schemas.microsoft.com/office/drawing/2014/main" id="{EDA869AF-1F6D-4E15-A6B4-F28C0569CB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9" name="AutoShape 3" descr="(question)">
          <a:extLst>
            <a:ext uri="{FF2B5EF4-FFF2-40B4-BE49-F238E27FC236}">
              <a16:creationId xmlns:a16="http://schemas.microsoft.com/office/drawing/2014/main" id="{FC1666BB-F7B3-48A7-A322-78EC365BAE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0" name="AutoShape 3" descr="(question)">
          <a:extLst>
            <a:ext uri="{FF2B5EF4-FFF2-40B4-BE49-F238E27FC236}">
              <a16:creationId xmlns:a16="http://schemas.microsoft.com/office/drawing/2014/main" id="{DDDDC664-00B7-4A0F-9E60-24A7AC5A00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1" name="AutoShape 3" descr="(question)">
          <a:extLst>
            <a:ext uri="{FF2B5EF4-FFF2-40B4-BE49-F238E27FC236}">
              <a16:creationId xmlns:a16="http://schemas.microsoft.com/office/drawing/2014/main" id="{08105AC0-95EC-43B5-9515-D21FF76E4E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2" name="AutoShape 3" descr="(question)">
          <a:extLst>
            <a:ext uri="{FF2B5EF4-FFF2-40B4-BE49-F238E27FC236}">
              <a16:creationId xmlns:a16="http://schemas.microsoft.com/office/drawing/2014/main" id="{93C7746A-964A-482B-A8AD-1816ECFAB23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3" name="AutoShape 3" descr="(question)">
          <a:extLst>
            <a:ext uri="{FF2B5EF4-FFF2-40B4-BE49-F238E27FC236}">
              <a16:creationId xmlns:a16="http://schemas.microsoft.com/office/drawing/2014/main" id="{788043ED-A16F-4BE7-A894-804532F4C9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4" name="AutoShape 3" descr="(question)">
          <a:extLst>
            <a:ext uri="{FF2B5EF4-FFF2-40B4-BE49-F238E27FC236}">
              <a16:creationId xmlns:a16="http://schemas.microsoft.com/office/drawing/2014/main" id="{D7735DC0-B2C0-4390-A1C6-E7A4FC4168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5" name="AutoShape 3" descr="(question)">
          <a:extLst>
            <a:ext uri="{FF2B5EF4-FFF2-40B4-BE49-F238E27FC236}">
              <a16:creationId xmlns:a16="http://schemas.microsoft.com/office/drawing/2014/main" id="{5A5F6DCC-6DBE-45EA-9DDC-A5EC3E3871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6" name="AutoShape 3" descr="(question)">
          <a:extLst>
            <a:ext uri="{FF2B5EF4-FFF2-40B4-BE49-F238E27FC236}">
              <a16:creationId xmlns:a16="http://schemas.microsoft.com/office/drawing/2014/main" id="{0945B9E1-1222-47EE-8837-EF744492C4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7" name="AutoShape 3" descr="(question)">
          <a:extLst>
            <a:ext uri="{FF2B5EF4-FFF2-40B4-BE49-F238E27FC236}">
              <a16:creationId xmlns:a16="http://schemas.microsoft.com/office/drawing/2014/main" id="{E11592B6-0F60-4978-AAEA-7294741390A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8" name="AutoShape 3" descr="(question)">
          <a:extLst>
            <a:ext uri="{FF2B5EF4-FFF2-40B4-BE49-F238E27FC236}">
              <a16:creationId xmlns:a16="http://schemas.microsoft.com/office/drawing/2014/main" id="{E7148802-DBCC-44B8-B625-18DFFE4B26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9" name="AutoShape 3" descr="(question)">
          <a:extLst>
            <a:ext uri="{FF2B5EF4-FFF2-40B4-BE49-F238E27FC236}">
              <a16:creationId xmlns:a16="http://schemas.microsoft.com/office/drawing/2014/main" id="{3D5B53F1-3E98-4894-A22D-99D0DF8572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0" name="AutoShape 3" descr="(question)">
          <a:extLst>
            <a:ext uri="{FF2B5EF4-FFF2-40B4-BE49-F238E27FC236}">
              <a16:creationId xmlns:a16="http://schemas.microsoft.com/office/drawing/2014/main" id="{CB2434CB-9584-4223-9BBC-3C9FD55073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1" name="AutoShape 3" descr="(question)">
          <a:extLst>
            <a:ext uri="{FF2B5EF4-FFF2-40B4-BE49-F238E27FC236}">
              <a16:creationId xmlns:a16="http://schemas.microsoft.com/office/drawing/2014/main" id="{57BCB598-0D40-422F-87F3-2CA692ABF5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2" name="AutoShape 3" descr="(question)">
          <a:extLst>
            <a:ext uri="{FF2B5EF4-FFF2-40B4-BE49-F238E27FC236}">
              <a16:creationId xmlns:a16="http://schemas.microsoft.com/office/drawing/2014/main" id="{A18AB236-069B-492C-80F1-D9D60420231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3" name="AutoShape 3" descr="(question)">
          <a:extLst>
            <a:ext uri="{FF2B5EF4-FFF2-40B4-BE49-F238E27FC236}">
              <a16:creationId xmlns:a16="http://schemas.microsoft.com/office/drawing/2014/main" id="{512D9E00-0123-4B61-8C2E-97E971BC0B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4" name="AutoShape 3" descr="(question)">
          <a:extLst>
            <a:ext uri="{FF2B5EF4-FFF2-40B4-BE49-F238E27FC236}">
              <a16:creationId xmlns:a16="http://schemas.microsoft.com/office/drawing/2014/main" id="{656117C1-C919-436F-B8CA-905C3D2571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5" name="AutoShape 3" descr="(question)">
          <a:extLst>
            <a:ext uri="{FF2B5EF4-FFF2-40B4-BE49-F238E27FC236}">
              <a16:creationId xmlns:a16="http://schemas.microsoft.com/office/drawing/2014/main" id="{41E946D8-C944-47CA-9E5D-2E779FB5B6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6" name="AutoShape 3" descr="(question)">
          <a:extLst>
            <a:ext uri="{FF2B5EF4-FFF2-40B4-BE49-F238E27FC236}">
              <a16:creationId xmlns:a16="http://schemas.microsoft.com/office/drawing/2014/main" id="{517642B6-4B5A-4537-A981-1F8BAE7A18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7" name="AutoShape 3" descr="(question)">
          <a:extLst>
            <a:ext uri="{FF2B5EF4-FFF2-40B4-BE49-F238E27FC236}">
              <a16:creationId xmlns:a16="http://schemas.microsoft.com/office/drawing/2014/main" id="{683AA108-9504-4A7B-98E1-8D6F902677C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8" name="AutoShape 3" descr="(question)">
          <a:extLst>
            <a:ext uri="{FF2B5EF4-FFF2-40B4-BE49-F238E27FC236}">
              <a16:creationId xmlns:a16="http://schemas.microsoft.com/office/drawing/2014/main" id="{B73ECE7A-8912-4373-9C13-9B31704A19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59" name="AutoShape 3" descr="(question)">
          <a:extLst>
            <a:ext uri="{FF2B5EF4-FFF2-40B4-BE49-F238E27FC236}">
              <a16:creationId xmlns:a16="http://schemas.microsoft.com/office/drawing/2014/main" id="{D0B4587C-7F1D-4962-B3E2-02140FD0F1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0" name="AutoShape 3" descr="(question)">
          <a:extLst>
            <a:ext uri="{FF2B5EF4-FFF2-40B4-BE49-F238E27FC236}">
              <a16:creationId xmlns:a16="http://schemas.microsoft.com/office/drawing/2014/main" id="{CFB81F9D-199E-4E72-852F-66A914F352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1" name="AutoShape 3" descr="(question)">
          <a:extLst>
            <a:ext uri="{FF2B5EF4-FFF2-40B4-BE49-F238E27FC236}">
              <a16:creationId xmlns:a16="http://schemas.microsoft.com/office/drawing/2014/main" id="{6774848A-2F47-4FB4-A9FC-CDED9A752D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2" name="AutoShape 3" descr="(question)">
          <a:extLst>
            <a:ext uri="{FF2B5EF4-FFF2-40B4-BE49-F238E27FC236}">
              <a16:creationId xmlns:a16="http://schemas.microsoft.com/office/drawing/2014/main" id="{BBB168AA-4D5E-4176-92F2-044D5E55A87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3" name="AutoShape 3" descr="(question)">
          <a:extLst>
            <a:ext uri="{FF2B5EF4-FFF2-40B4-BE49-F238E27FC236}">
              <a16:creationId xmlns:a16="http://schemas.microsoft.com/office/drawing/2014/main" id="{D13C2450-A05F-4C94-A8ED-F95026F002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4" name="AutoShape 3" descr="(question)">
          <a:extLst>
            <a:ext uri="{FF2B5EF4-FFF2-40B4-BE49-F238E27FC236}">
              <a16:creationId xmlns:a16="http://schemas.microsoft.com/office/drawing/2014/main" id="{A67342B9-D5FB-4CC1-A3AE-140CB143CF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5" name="AutoShape 3" descr="(question)">
          <a:extLst>
            <a:ext uri="{FF2B5EF4-FFF2-40B4-BE49-F238E27FC236}">
              <a16:creationId xmlns:a16="http://schemas.microsoft.com/office/drawing/2014/main" id="{40AEEC48-00E0-4A3C-9458-AA4CBA52B1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6" name="AutoShape 3" descr="(question)">
          <a:extLst>
            <a:ext uri="{FF2B5EF4-FFF2-40B4-BE49-F238E27FC236}">
              <a16:creationId xmlns:a16="http://schemas.microsoft.com/office/drawing/2014/main" id="{2981462A-803F-4B30-99EA-9E365352C3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7" name="AutoShape 3" descr="(question)">
          <a:extLst>
            <a:ext uri="{FF2B5EF4-FFF2-40B4-BE49-F238E27FC236}">
              <a16:creationId xmlns:a16="http://schemas.microsoft.com/office/drawing/2014/main" id="{48E8414B-603F-44D8-BB14-DAC00DDBADC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8" name="AutoShape 3" descr="(question)">
          <a:extLst>
            <a:ext uri="{FF2B5EF4-FFF2-40B4-BE49-F238E27FC236}">
              <a16:creationId xmlns:a16="http://schemas.microsoft.com/office/drawing/2014/main" id="{9B709550-4BD4-4E38-A329-EF15837887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69" name="AutoShape 3" descr="(question)">
          <a:extLst>
            <a:ext uri="{FF2B5EF4-FFF2-40B4-BE49-F238E27FC236}">
              <a16:creationId xmlns:a16="http://schemas.microsoft.com/office/drawing/2014/main" id="{BB5B4DD3-10F5-48E8-8E2C-C15F24D19B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0" name="AutoShape 3" descr="(question)">
          <a:extLst>
            <a:ext uri="{FF2B5EF4-FFF2-40B4-BE49-F238E27FC236}">
              <a16:creationId xmlns:a16="http://schemas.microsoft.com/office/drawing/2014/main" id="{F0685D94-49B8-47D4-B89B-AE254C007C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1" name="AutoShape 3" descr="(question)">
          <a:extLst>
            <a:ext uri="{FF2B5EF4-FFF2-40B4-BE49-F238E27FC236}">
              <a16:creationId xmlns:a16="http://schemas.microsoft.com/office/drawing/2014/main" id="{063E007E-B4A1-4754-9D9A-37EF69AFF2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2" name="AutoShape 3" descr="(question)">
          <a:extLst>
            <a:ext uri="{FF2B5EF4-FFF2-40B4-BE49-F238E27FC236}">
              <a16:creationId xmlns:a16="http://schemas.microsoft.com/office/drawing/2014/main" id="{DA988D54-58F4-4D66-A725-2C3A74A6D49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3" name="AutoShape 3" descr="(question)">
          <a:extLst>
            <a:ext uri="{FF2B5EF4-FFF2-40B4-BE49-F238E27FC236}">
              <a16:creationId xmlns:a16="http://schemas.microsoft.com/office/drawing/2014/main" id="{87BD095B-790A-4142-BBC2-38AD27E3BD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4" name="AutoShape 3" descr="(question)">
          <a:extLst>
            <a:ext uri="{FF2B5EF4-FFF2-40B4-BE49-F238E27FC236}">
              <a16:creationId xmlns:a16="http://schemas.microsoft.com/office/drawing/2014/main" id="{CA00E5DD-2878-4393-ACF4-0B94C1FA8D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5" name="AutoShape 3" descr="(question)">
          <a:extLst>
            <a:ext uri="{FF2B5EF4-FFF2-40B4-BE49-F238E27FC236}">
              <a16:creationId xmlns:a16="http://schemas.microsoft.com/office/drawing/2014/main" id="{A754B318-95B3-40F3-8DD4-7CD35DA2C7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6" name="AutoShape 3" descr="(question)">
          <a:extLst>
            <a:ext uri="{FF2B5EF4-FFF2-40B4-BE49-F238E27FC236}">
              <a16:creationId xmlns:a16="http://schemas.microsoft.com/office/drawing/2014/main" id="{E5924BE4-6293-41AE-A29A-3306511E25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7" name="AutoShape 3" descr="(question)">
          <a:extLst>
            <a:ext uri="{FF2B5EF4-FFF2-40B4-BE49-F238E27FC236}">
              <a16:creationId xmlns:a16="http://schemas.microsoft.com/office/drawing/2014/main" id="{C019D922-3A58-4609-8B6A-C0BE0A1A989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8" name="AutoShape 3" descr="(question)">
          <a:extLst>
            <a:ext uri="{FF2B5EF4-FFF2-40B4-BE49-F238E27FC236}">
              <a16:creationId xmlns:a16="http://schemas.microsoft.com/office/drawing/2014/main" id="{399244D8-EA88-4BF9-AAAC-8AEB15381E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79" name="AutoShape 3" descr="(question)">
          <a:extLst>
            <a:ext uri="{FF2B5EF4-FFF2-40B4-BE49-F238E27FC236}">
              <a16:creationId xmlns:a16="http://schemas.microsoft.com/office/drawing/2014/main" id="{B627FFBC-3B7D-40E0-B89D-D02137A5EB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0" name="AutoShape 3" descr="(question)">
          <a:extLst>
            <a:ext uri="{FF2B5EF4-FFF2-40B4-BE49-F238E27FC236}">
              <a16:creationId xmlns:a16="http://schemas.microsoft.com/office/drawing/2014/main" id="{3156EB56-1C07-4CC6-897F-9D613DA64D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1" name="AutoShape 3" descr="(question)">
          <a:extLst>
            <a:ext uri="{FF2B5EF4-FFF2-40B4-BE49-F238E27FC236}">
              <a16:creationId xmlns:a16="http://schemas.microsoft.com/office/drawing/2014/main" id="{E97C3199-4F56-47E6-9089-34BDB13AF3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2" name="AutoShape 3" descr="(question)">
          <a:extLst>
            <a:ext uri="{FF2B5EF4-FFF2-40B4-BE49-F238E27FC236}">
              <a16:creationId xmlns:a16="http://schemas.microsoft.com/office/drawing/2014/main" id="{4B89786F-C878-4AD2-9B8D-1A38C9C1379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3" name="AutoShape 3" descr="(question)">
          <a:extLst>
            <a:ext uri="{FF2B5EF4-FFF2-40B4-BE49-F238E27FC236}">
              <a16:creationId xmlns:a16="http://schemas.microsoft.com/office/drawing/2014/main" id="{576B1AE2-8758-4C64-8598-78FD0035AC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4" name="AutoShape 3" descr="(question)">
          <a:extLst>
            <a:ext uri="{FF2B5EF4-FFF2-40B4-BE49-F238E27FC236}">
              <a16:creationId xmlns:a16="http://schemas.microsoft.com/office/drawing/2014/main" id="{25108E12-EB9C-4898-9275-97C1361261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5" name="AutoShape 3" descr="(question)">
          <a:extLst>
            <a:ext uri="{FF2B5EF4-FFF2-40B4-BE49-F238E27FC236}">
              <a16:creationId xmlns:a16="http://schemas.microsoft.com/office/drawing/2014/main" id="{B7AD7401-ED49-459B-90DE-3D440F70D9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6" name="AutoShape 3" descr="(question)">
          <a:extLst>
            <a:ext uri="{FF2B5EF4-FFF2-40B4-BE49-F238E27FC236}">
              <a16:creationId xmlns:a16="http://schemas.microsoft.com/office/drawing/2014/main" id="{098F7006-473F-4FD9-B6FF-F38140C0CF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7" name="AutoShape 3" descr="(question)">
          <a:extLst>
            <a:ext uri="{FF2B5EF4-FFF2-40B4-BE49-F238E27FC236}">
              <a16:creationId xmlns:a16="http://schemas.microsoft.com/office/drawing/2014/main" id="{A32B1610-84A1-4928-98C2-A092573862F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8" name="AutoShape 3" descr="(question)">
          <a:extLst>
            <a:ext uri="{FF2B5EF4-FFF2-40B4-BE49-F238E27FC236}">
              <a16:creationId xmlns:a16="http://schemas.microsoft.com/office/drawing/2014/main" id="{7152CAC0-6A86-4454-9FF3-9CF5FCD5D6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89" name="AutoShape 3" descr="(question)">
          <a:extLst>
            <a:ext uri="{FF2B5EF4-FFF2-40B4-BE49-F238E27FC236}">
              <a16:creationId xmlns:a16="http://schemas.microsoft.com/office/drawing/2014/main" id="{DCF08876-4E62-43EB-8416-52EBA5E2EE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0" name="AutoShape 3" descr="(question)">
          <a:extLst>
            <a:ext uri="{FF2B5EF4-FFF2-40B4-BE49-F238E27FC236}">
              <a16:creationId xmlns:a16="http://schemas.microsoft.com/office/drawing/2014/main" id="{ED7876FD-0E41-4C7C-BAF2-BD98C989F4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1" name="AutoShape 3" descr="(question)">
          <a:extLst>
            <a:ext uri="{FF2B5EF4-FFF2-40B4-BE49-F238E27FC236}">
              <a16:creationId xmlns:a16="http://schemas.microsoft.com/office/drawing/2014/main" id="{77D4F670-664F-46B9-8EA8-106F29899C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2" name="AutoShape 3" descr="(question)">
          <a:extLst>
            <a:ext uri="{FF2B5EF4-FFF2-40B4-BE49-F238E27FC236}">
              <a16:creationId xmlns:a16="http://schemas.microsoft.com/office/drawing/2014/main" id="{7173F5C3-AA51-4ED3-B2BA-34B33FF334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3" name="AutoShape 3" descr="(question)">
          <a:extLst>
            <a:ext uri="{FF2B5EF4-FFF2-40B4-BE49-F238E27FC236}">
              <a16:creationId xmlns:a16="http://schemas.microsoft.com/office/drawing/2014/main" id="{5D719AF1-1F73-4540-9B38-B1AB9C10BE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4" name="AutoShape 3" descr="(question)">
          <a:extLst>
            <a:ext uri="{FF2B5EF4-FFF2-40B4-BE49-F238E27FC236}">
              <a16:creationId xmlns:a16="http://schemas.microsoft.com/office/drawing/2014/main" id="{D513B855-7AEF-441F-83CB-B0011111CD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5" name="AutoShape 3" descr="(question)">
          <a:extLst>
            <a:ext uri="{FF2B5EF4-FFF2-40B4-BE49-F238E27FC236}">
              <a16:creationId xmlns:a16="http://schemas.microsoft.com/office/drawing/2014/main" id="{C4F8EE97-7F73-4F46-B8EB-1C1C7BE4DF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6" name="AutoShape 3" descr="(question)">
          <a:extLst>
            <a:ext uri="{FF2B5EF4-FFF2-40B4-BE49-F238E27FC236}">
              <a16:creationId xmlns:a16="http://schemas.microsoft.com/office/drawing/2014/main" id="{4F093BC8-60DA-4816-8702-680E483157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7" name="AutoShape 3" descr="(question)">
          <a:extLst>
            <a:ext uri="{FF2B5EF4-FFF2-40B4-BE49-F238E27FC236}">
              <a16:creationId xmlns:a16="http://schemas.microsoft.com/office/drawing/2014/main" id="{C375EF0C-5514-4480-AF72-8AF4477A38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8" name="AutoShape 3" descr="(question)">
          <a:extLst>
            <a:ext uri="{FF2B5EF4-FFF2-40B4-BE49-F238E27FC236}">
              <a16:creationId xmlns:a16="http://schemas.microsoft.com/office/drawing/2014/main" id="{423798FD-FCC0-49AD-9B3A-3436B9144A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99" name="AutoShape 3" descr="(question)">
          <a:extLst>
            <a:ext uri="{FF2B5EF4-FFF2-40B4-BE49-F238E27FC236}">
              <a16:creationId xmlns:a16="http://schemas.microsoft.com/office/drawing/2014/main" id="{B2DA8797-A1A7-47FE-AADA-166D1EDD3D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0" name="AutoShape 3" descr="(question)">
          <a:extLst>
            <a:ext uri="{FF2B5EF4-FFF2-40B4-BE49-F238E27FC236}">
              <a16:creationId xmlns:a16="http://schemas.microsoft.com/office/drawing/2014/main" id="{6B56881D-3FCF-41CD-8631-718E8A593A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1" name="AutoShape 3" descr="(question)">
          <a:extLst>
            <a:ext uri="{FF2B5EF4-FFF2-40B4-BE49-F238E27FC236}">
              <a16:creationId xmlns:a16="http://schemas.microsoft.com/office/drawing/2014/main" id="{C946638E-39C6-49DA-82D1-AD44A7B1C3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2" name="AutoShape 3" descr="(question)">
          <a:extLst>
            <a:ext uri="{FF2B5EF4-FFF2-40B4-BE49-F238E27FC236}">
              <a16:creationId xmlns:a16="http://schemas.microsoft.com/office/drawing/2014/main" id="{E6130403-2B65-4BC0-8C2B-8F624608FAF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3" name="AutoShape 3" descr="(question)">
          <a:extLst>
            <a:ext uri="{FF2B5EF4-FFF2-40B4-BE49-F238E27FC236}">
              <a16:creationId xmlns:a16="http://schemas.microsoft.com/office/drawing/2014/main" id="{4A7EA142-56A5-4D09-8686-46586953AE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4" name="AutoShape 3" descr="(question)">
          <a:extLst>
            <a:ext uri="{FF2B5EF4-FFF2-40B4-BE49-F238E27FC236}">
              <a16:creationId xmlns:a16="http://schemas.microsoft.com/office/drawing/2014/main" id="{D8B40BF2-EBD7-48E2-B55D-7B8FE0DD8A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5" name="AutoShape 3" descr="(question)">
          <a:extLst>
            <a:ext uri="{FF2B5EF4-FFF2-40B4-BE49-F238E27FC236}">
              <a16:creationId xmlns:a16="http://schemas.microsoft.com/office/drawing/2014/main" id="{B3C62718-9AB5-4096-891F-B6D61C307F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6" name="AutoShape 3" descr="(question)">
          <a:extLst>
            <a:ext uri="{FF2B5EF4-FFF2-40B4-BE49-F238E27FC236}">
              <a16:creationId xmlns:a16="http://schemas.microsoft.com/office/drawing/2014/main" id="{A0CBF1D4-9F68-440D-8FD2-2D456BCDE5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7" name="AutoShape 3" descr="(question)">
          <a:extLst>
            <a:ext uri="{FF2B5EF4-FFF2-40B4-BE49-F238E27FC236}">
              <a16:creationId xmlns:a16="http://schemas.microsoft.com/office/drawing/2014/main" id="{F7DA2AE3-20CC-4175-BE0F-B8A7B22BED2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8" name="AutoShape 3" descr="(question)">
          <a:extLst>
            <a:ext uri="{FF2B5EF4-FFF2-40B4-BE49-F238E27FC236}">
              <a16:creationId xmlns:a16="http://schemas.microsoft.com/office/drawing/2014/main" id="{0E91A34D-B693-4E0D-A4E2-6A6A98C202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09" name="AutoShape 3" descr="(question)">
          <a:extLst>
            <a:ext uri="{FF2B5EF4-FFF2-40B4-BE49-F238E27FC236}">
              <a16:creationId xmlns:a16="http://schemas.microsoft.com/office/drawing/2014/main" id="{45072488-65D6-4B97-8051-C942AFF695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0" name="AutoShape 3" descr="(question)">
          <a:extLst>
            <a:ext uri="{FF2B5EF4-FFF2-40B4-BE49-F238E27FC236}">
              <a16:creationId xmlns:a16="http://schemas.microsoft.com/office/drawing/2014/main" id="{AE3F3438-4E46-4E36-90E8-C6C4A4ABDA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1" name="AutoShape 3" descr="(question)">
          <a:extLst>
            <a:ext uri="{FF2B5EF4-FFF2-40B4-BE49-F238E27FC236}">
              <a16:creationId xmlns:a16="http://schemas.microsoft.com/office/drawing/2014/main" id="{80073CD1-CB8D-4356-91FF-7CA30CCEE3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2" name="AutoShape 3" descr="(question)">
          <a:extLst>
            <a:ext uri="{FF2B5EF4-FFF2-40B4-BE49-F238E27FC236}">
              <a16:creationId xmlns:a16="http://schemas.microsoft.com/office/drawing/2014/main" id="{FF189E5B-A0D5-42AC-8217-66DB2A0136C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3" name="AutoShape 3" descr="(question)">
          <a:extLst>
            <a:ext uri="{FF2B5EF4-FFF2-40B4-BE49-F238E27FC236}">
              <a16:creationId xmlns:a16="http://schemas.microsoft.com/office/drawing/2014/main" id="{CE15F09C-8CF8-4F16-B2F4-1AA886F2FD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4" name="AutoShape 3" descr="(question)">
          <a:extLst>
            <a:ext uri="{FF2B5EF4-FFF2-40B4-BE49-F238E27FC236}">
              <a16:creationId xmlns:a16="http://schemas.microsoft.com/office/drawing/2014/main" id="{A39AAC3B-059A-460E-98FA-BAE642197B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5" name="AutoShape 3" descr="(question)">
          <a:extLst>
            <a:ext uri="{FF2B5EF4-FFF2-40B4-BE49-F238E27FC236}">
              <a16:creationId xmlns:a16="http://schemas.microsoft.com/office/drawing/2014/main" id="{2EFB23E2-3FE0-45B8-A74E-FCF172AED8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6" name="AutoShape 3" descr="(question)">
          <a:extLst>
            <a:ext uri="{FF2B5EF4-FFF2-40B4-BE49-F238E27FC236}">
              <a16:creationId xmlns:a16="http://schemas.microsoft.com/office/drawing/2014/main" id="{7ADFE32A-C3B1-4A80-BA65-700626CA47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7" name="AutoShape 3" descr="(question)">
          <a:extLst>
            <a:ext uri="{FF2B5EF4-FFF2-40B4-BE49-F238E27FC236}">
              <a16:creationId xmlns:a16="http://schemas.microsoft.com/office/drawing/2014/main" id="{7C2240A0-2BDE-48A3-9D47-72D48CA74E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8" name="AutoShape 3" descr="(question)">
          <a:extLst>
            <a:ext uri="{FF2B5EF4-FFF2-40B4-BE49-F238E27FC236}">
              <a16:creationId xmlns:a16="http://schemas.microsoft.com/office/drawing/2014/main" id="{5AE385DB-0A49-4F30-BFAE-6470C41824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19" name="AutoShape 3" descr="(question)">
          <a:extLst>
            <a:ext uri="{FF2B5EF4-FFF2-40B4-BE49-F238E27FC236}">
              <a16:creationId xmlns:a16="http://schemas.microsoft.com/office/drawing/2014/main" id="{FC41651E-1548-4A4B-9B60-157AFEF548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0" name="AutoShape 3" descr="(question)">
          <a:extLst>
            <a:ext uri="{FF2B5EF4-FFF2-40B4-BE49-F238E27FC236}">
              <a16:creationId xmlns:a16="http://schemas.microsoft.com/office/drawing/2014/main" id="{2907AC5B-4E3C-4637-B269-17FAA84EBB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1" name="AutoShape 3" descr="(question)">
          <a:extLst>
            <a:ext uri="{FF2B5EF4-FFF2-40B4-BE49-F238E27FC236}">
              <a16:creationId xmlns:a16="http://schemas.microsoft.com/office/drawing/2014/main" id="{4CB45FB0-175A-4059-920C-FEC3E8B7F1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2" name="AutoShape 3" descr="(question)">
          <a:extLst>
            <a:ext uri="{FF2B5EF4-FFF2-40B4-BE49-F238E27FC236}">
              <a16:creationId xmlns:a16="http://schemas.microsoft.com/office/drawing/2014/main" id="{608AC394-1AA5-427F-B8B8-E7B926B3C91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3" name="AutoShape 3" descr="(question)">
          <a:extLst>
            <a:ext uri="{FF2B5EF4-FFF2-40B4-BE49-F238E27FC236}">
              <a16:creationId xmlns:a16="http://schemas.microsoft.com/office/drawing/2014/main" id="{A849AB85-8089-4E13-91FA-5602D4CA4D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4" name="AutoShape 3" descr="(question)">
          <a:extLst>
            <a:ext uri="{FF2B5EF4-FFF2-40B4-BE49-F238E27FC236}">
              <a16:creationId xmlns:a16="http://schemas.microsoft.com/office/drawing/2014/main" id="{964F651C-A411-42B5-BD18-8F80882DAA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5" name="AutoShape 3" descr="(question)">
          <a:extLst>
            <a:ext uri="{FF2B5EF4-FFF2-40B4-BE49-F238E27FC236}">
              <a16:creationId xmlns:a16="http://schemas.microsoft.com/office/drawing/2014/main" id="{BC03E6B5-C9A5-4E1D-B58B-CA60CF77D5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6" name="AutoShape 3" descr="(question)">
          <a:extLst>
            <a:ext uri="{FF2B5EF4-FFF2-40B4-BE49-F238E27FC236}">
              <a16:creationId xmlns:a16="http://schemas.microsoft.com/office/drawing/2014/main" id="{8EAA872A-CB75-4027-9A94-E0D9A04309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7" name="AutoShape 3" descr="(question)">
          <a:extLst>
            <a:ext uri="{FF2B5EF4-FFF2-40B4-BE49-F238E27FC236}">
              <a16:creationId xmlns:a16="http://schemas.microsoft.com/office/drawing/2014/main" id="{14888EFF-126A-4868-8F19-E84BCEF30B6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8" name="AutoShape 3" descr="(question)">
          <a:extLst>
            <a:ext uri="{FF2B5EF4-FFF2-40B4-BE49-F238E27FC236}">
              <a16:creationId xmlns:a16="http://schemas.microsoft.com/office/drawing/2014/main" id="{FC903EE4-D313-4747-9F05-8749706C84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29" name="AutoShape 3" descr="(question)">
          <a:extLst>
            <a:ext uri="{FF2B5EF4-FFF2-40B4-BE49-F238E27FC236}">
              <a16:creationId xmlns:a16="http://schemas.microsoft.com/office/drawing/2014/main" id="{B92E9EBB-3AE4-4A2B-A575-0C2AA31D8A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0" name="AutoShape 3" descr="(question)">
          <a:extLst>
            <a:ext uri="{FF2B5EF4-FFF2-40B4-BE49-F238E27FC236}">
              <a16:creationId xmlns:a16="http://schemas.microsoft.com/office/drawing/2014/main" id="{E363D9BB-690D-42D9-A97B-6F30AD6590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1" name="AutoShape 3" descr="(question)">
          <a:extLst>
            <a:ext uri="{FF2B5EF4-FFF2-40B4-BE49-F238E27FC236}">
              <a16:creationId xmlns:a16="http://schemas.microsoft.com/office/drawing/2014/main" id="{7C3806D3-1883-4C7D-9C38-4A45BD2CDC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2" name="AutoShape 3" descr="(question)">
          <a:extLst>
            <a:ext uri="{FF2B5EF4-FFF2-40B4-BE49-F238E27FC236}">
              <a16:creationId xmlns:a16="http://schemas.microsoft.com/office/drawing/2014/main" id="{470B2835-D89A-462B-98A8-AD06477E9FE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3" name="AutoShape 3" descr="(question)">
          <a:extLst>
            <a:ext uri="{FF2B5EF4-FFF2-40B4-BE49-F238E27FC236}">
              <a16:creationId xmlns:a16="http://schemas.microsoft.com/office/drawing/2014/main" id="{889C559F-3592-44F4-8882-E2A67824A3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4" name="AutoShape 3" descr="(question)">
          <a:extLst>
            <a:ext uri="{FF2B5EF4-FFF2-40B4-BE49-F238E27FC236}">
              <a16:creationId xmlns:a16="http://schemas.microsoft.com/office/drawing/2014/main" id="{C80C90A2-9664-4CB6-844D-CC8D2F5876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5" name="AutoShape 3" descr="(question)">
          <a:extLst>
            <a:ext uri="{FF2B5EF4-FFF2-40B4-BE49-F238E27FC236}">
              <a16:creationId xmlns:a16="http://schemas.microsoft.com/office/drawing/2014/main" id="{4F62352C-BF6C-4D40-B40C-FA9ABEE17F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6" name="AutoShape 3" descr="(question)">
          <a:extLst>
            <a:ext uri="{FF2B5EF4-FFF2-40B4-BE49-F238E27FC236}">
              <a16:creationId xmlns:a16="http://schemas.microsoft.com/office/drawing/2014/main" id="{205D62E0-C803-4B23-B7DF-1446FD056B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7" name="AutoShape 3" descr="(question)">
          <a:extLst>
            <a:ext uri="{FF2B5EF4-FFF2-40B4-BE49-F238E27FC236}">
              <a16:creationId xmlns:a16="http://schemas.microsoft.com/office/drawing/2014/main" id="{24C74B39-663B-42E2-B428-8AA48BAAE2C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8" name="AutoShape 3" descr="(question)">
          <a:extLst>
            <a:ext uri="{FF2B5EF4-FFF2-40B4-BE49-F238E27FC236}">
              <a16:creationId xmlns:a16="http://schemas.microsoft.com/office/drawing/2014/main" id="{A2A688E6-DD17-42B8-BBF4-DD34F08A69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39" name="AutoShape 3" descr="(question)">
          <a:extLst>
            <a:ext uri="{FF2B5EF4-FFF2-40B4-BE49-F238E27FC236}">
              <a16:creationId xmlns:a16="http://schemas.microsoft.com/office/drawing/2014/main" id="{5190C994-80BB-4124-890D-FA91F68CD6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40" name="AutoShape 3" descr="(question)">
          <a:extLst>
            <a:ext uri="{FF2B5EF4-FFF2-40B4-BE49-F238E27FC236}">
              <a16:creationId xmlns:a16="http://schemas.microsoft.com/office/drawing/2014/main" id="{BF4AF2CC-6EC3-4440-8142-2176689928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905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46" name="AutoShape 3" descr="(question)">
          <a:extLst>
            <a:ext uri="{FF2B5EF4-FFF2-40B4-BE49-F238E27FC236}">
              <a16:creationId xmlns:a16="http://schemas.microsoft.com/office/drawing/2014/main" id="{0464A28A-6C6F-401D-8A25-4E9C26B01D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4810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47" name="AutoShape 3" descr="(question)">
          <a:extLst>
            <a:ext uri="{FF2B5EF4-FFF2-40B4-BE49-F238E27FC236}">
              <a16:creationId xmlns:a16="http://schemas.microsoft.com/office/drawing/2014/main" id="{696B9B4C-9FD2-48DF-8F23-E3532B28F52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4810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48" name="AutoShape 3" descr="(question)">
          <a:extLst>
            <a:ext uri="{FF2B5EF4-FFF2-40B4-BE49-F238E27FC236}">
              <a16:creationId xmlns:a16="http://schemas.microsoft.com/office/drawing/2014/main" id="{79E29621-8474-4F50-A03C-52E1595B4E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4810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6" name="AutoShape 3" descr="(question)">
          <a:extLst>
            <a:ext uri="{FF2B5EF4-FFF2-40B4-BE49-F238E27FC236}">
              <a16:creationId xmlns:a16="http://schemas.microsoft.com/office/drawing/2014/main" id="{41AA958C-97F1-49AB-A8B4-C42BD73DA9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7" name="AutoShape 3" descr="(question)">
          <a:extLst>
            <a:ext uri="{FF2B5EF4-FFF2-40B4-BE49-F238E27FC236}">
              <a16:creationId xmlns:a16="http://schemas.microsoft.com/office/drawing/2014/main" id="{988C1DA6-D545-4DDB-8D03-F34280ED1F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8" name="AutoShape 3" descr="(question)">
          <a:extLst>
            <a:ext uri="{FF2B5EF4-FFF2-40B4-BE49-F238E27FC236}">
              <a16:creationId xmlns:a16="http://schemas.microsoft.com/office/drawing/2014/main" id="{A591094F-8AD2-4B9D-AC36-3AAA1F6E21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9" name="AutoShape 3" descr="(question)">
          <a:extLst>
            <a:ext uri="{FF2B5EF4-FFF2-40B4-BE49-F238E27FC236}">
              <a16:creationId xmlns:a16="http://schemas.microsoft.com/office/drawing/2014/main" id="{1946C4DF-D6C7-48E0-B498-6D03BC19D6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0" name="AutoShape 3" descr="(question)">
          <a:extLst>
            <a:ext uri="{FF2B5EF4-FFF2-40B4-BE49-F238E27FC236}">
              <a16:creationId xmlns:a16="http://schemas.microsoft.com/office/drawing/2014/main" id="{6A089789-F948-4E27-8181-E26C3A1044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1" name="AutoShape 3" descr="(question)">
          <a:extLst>
            <a:ext uri="{FF2B5EF4-FFF2-40B4-BE49-F238E27FC236}">
              <a16:creationId xmlns:a16="http://schemas.microsoft.com/office/drawing/2014/main" id="{7C1332A3-D090-4211-86B6-3E3B798093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2" name="AutoShape 3" descr="(question)">
          <a:extLst>
            <a:ext uri="{FF2B5EF4-FFF2-40B4-BE49-F238E27FC236}">
              <a16:creationId xmlns:a16="http://schemas.microsoft.com/office/drawing/2014/main" id="{3E6FCD1E-D2C1-4E5F-97CF-20D9D1F2660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3" name="AutoShape 3" descr="(question)">
          <a:extLst>
            <a:ext uri="{FF2B5EF4-FFF2-40B4-BE49-F238E27FC236}">
              <a16:creationId xmlns:a16="http://schemas.microsoft.com/office/drawing/2014/main" id="{F49F308F-0337-4174-BE8B-E4D4F8400A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4" name="AutoShape 3" descr="(question)">
          <a:extLst>
            <a:ext uri="{FF2B5EF4-FFF2-40B4-BE49-F238E27FC236}">
              <a16:creationId xmlns:a16="http://schemas.microsoft.com/office/drawing/2014/main" id="{4614905C-F36A-4B76-AA9B-97A293552C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5" name="AutoShape 3" descr="(question)">
          <a:extLst>
            <a:ext uri="{FF2B5EF4-FFF2-40B4-BE49-F238E27FC236}">
              <a16:creationId xmlns:a16="http://schemas.microsoft.com/office/drawing/2014/main" id="{8F211A6E-2CB0-4979-96E5-A5158DE68C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6" name="AutoShape 3" descr="(question)">
          <a:extLst>
            <a:ext uri="{FF2B5EF4-FFF2-40B4-BE49-F238E27FC236}">
              <a16:creationId xmlns:a16="http://schemas.microsoft.com/office/drawing/2014/main" id="{1106964D-5A40-455D-91A8-9C152DACF4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7" name="AutoShape 3" descr="(question)">
          <a:extLst>
            <a:ext uri="{FF2B5EF4-FFF2-40B4-BE49-F238E27FC236}">
              <a16:creationId xmlns:a16="http://schemas.microsoft.com/office/drawing/2014/main" id="{2EFB5A7F-FF4F-41CE-B3F0-67B1404A71C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8" name="AutoShape 3" descr="(question)">
          <a:extLst>
            <a:ext uri="{FF2B5EF4-FFF2-40B4-BE49-F238E27FC236}">
              <a16:creationId xmlns:a16="http://schemas.microsoft.com/office/drawing/2014/main" id="{AC6AB0CC-265A-4BBB-9A74-97EB06D8FF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19" name="AutoShape 3" descr="(question)">
          <a:extLst>
            <a:ext uri="{FF2B5EF4-FFF2-40B4-BE49-F238E27FC236}">
              <a16:creationId xmlns:a16="http://schemas.microsoft.com/office/drawing/2014/main" id="{C0D48998-AD68-4343-AB5F-96661820CD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0" name="AutoShape 3" descr="(question)">
          <a:extLst>
            <a:ext uri="{FF2B5EF4-FFF2-40B4-BE49-F238E27FC236}">
              <a16:creationId xmlns:a16="http://schemas.microsoft.com/office/drawing/2014/main" id="{9A394CA6-CED2-4A95-B6B9-FFC2F26B4D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1" name="AutoShape 3" descr="(question)">
          <a:extLst>
            <a:ext uri="{FF2B5EF4-FFF2-40B4-BE49-F238E27FC236}">
              <a16:creationId xmlns:a16="http://schemas.microsoft.com/office/drawing/2014/main" id="{5859C070-75BC-447D-9699-7925B17412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2" name="AutoShape 3" descr="(question)">
          <a:extLst>
            <a:ext uri="{FF2B5EF4-FFF2-40B4-BE49-F238E27FC236}">
              <a16:creationId xmlns:a16="http://schemas.microsoft.com/office/drawing/2014/main" id="{33B4A52C-4497-4FD5-A00D-AC54F6CDFD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3" name="AutoShape 3" descr="(question)">
          <a:extLst>
            <a:ext uri="{FF2B5EF4-FFF2-40B4-BE49-F238E27FC236}">
              <a16:creationId xmlns:a16="http://schemas.microsoft.com/office/drawing/2014/main" id="{6E7D4F3F-FCFA-4A56-88D9-7E066FA74F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4" name="AutoShape 3" descr="(question)">
          <a:extLst>
            <a:ext uri="{FF2B5EF4-FFF2-40B4-BE49-F238E27FC236}">
              <a16:creationId xmlns:a16="http://schemas.microsoft.com/office/drawing/2014/main" id="{3C3C673F-FBD0-4E0D-A798-45CFEC2C09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5" name="AutoShape 3" descr="(question)">
          <a:extLst>
            <a:ext uri="{FF2B5EF4-FFF2-40B4-BE49-F238E27FC236}">
              <a16:creationId xmlns:a16="http://schemas.microsoft.com/office/drawing/2014/main" id="{689BBE60-26CC-4C60-8809-B1CD48D8DD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6" name="AutoShape 3" descr="(question)">
          <a:extLst>
            <a:ext uri="{FF2B5EF4-FFF2-40B4-BE49-F238E27FC236}">
              <a16:creationId xmlns:a16="http://schemas.microsoft.com/office/drawing/2014/main" id="{A057EA68-62B4-496F-A89D-B8108C4C69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7" name="AutoShape 3" descr="(question)">
          <a:extLst>
            <a:ext uri="{FF2B5EF4-FFF2-40B4-BE49-F238E27FC236}">
              <a16:creationId xmlns:a16="http://schemas.microsoft.com/office/drawing/2014/main" id="{4B1A3B76-62A3-41E1-A2B3-0D76BCFB5CD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8" name="AutoShape 3" descr="(question)">
          <a:extLst>
            <a:ext uri="{FF2B5EF4-FFF2-40B4-BE49-F238E27FC236}">
              <a16:creationId xmlns:a16="http://schemas.microsoft.com/office/drawing/2014/main" id="{EF14D8AF-C8CE-484B-8A83-BE434CDA89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29" name="AutoShape 3" descr="(question)">
          <a:extLst>
            <a:ext uri="{FF2B5EF4-FFF2-40B4-BE49-F238E27FC236}">
              <a16:creationId xmlns:a16="http://schemas.microsoft.com/office/drawing/2014/main" id="{9B7DFD02-7D2C-4506-BB92-3999D14298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229225"/>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pt-BR"/>
        </a:p>
      </xdr:txBody>
    </xdr:sp>
    <xdr:clientData/>
  </xdr:oneCellAnchor>
  <xdr:oneCellAnchor>
    <xdr:from>
      <xdr:col>0</xdr:col>
      <xdr:colOff>0</xdr:colOff>
      <xdr:row>21</xdr:row>
      <xdr:rowOff>0</xdr:rowOff>
    </xdr:from>
    <xdr:ext cx="304800" cy="304800"/>
    <xdr:sp macro="" textlink="">
      <xdr:nvSpPr>
        <xdr:cNvPr id="331" name="AutoShape 3" descr="(question)">
          <a:extLst>
            <a:ext uri="{FF2B5EF4-FFF2-40B4-BE49-F238E27FC236}">
              <a16:creationId xmlns:a16="http://schemas.microsoft.com/office/drawing/2014/main" id="{8F86796B-7B00-4157-B2A7-856B77CFB9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2666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6" name="AutoShape 3" descr="(question)">
          <a:extLst>
            <a:ext uri="{FF2B5EF4-FFF2-40B4-BE49-F238E27FC236}">
              <a16:creationId xmlns:a16="http://schemas.microsoft.com/office/drawing/2014/main" id="{81758012-93ED-4F4D-A232-6BA8BDA1E0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7" name="AutoShape 3" descr="(question)">
          <a:extLst>
            <a:ext uri="{FF2B5EF4-FFF2-40B4-BE49-F238E27FC236}">
              <a16:creationId xmlns:a16="http://schemas.microsoft.com/office/drawing/2014/main" id="{D3EFDFE9-ACEE-49B6-B93C-402700775D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8" name="AutoShape 3" descr="(question)">
          <a:extLst>
            <a:ext uri="{FF2B5EF4-FFF2-40B4-BE49-F238E27FC236}">
              <a16:creationId xmlns:a16="http://schemas.microsoft.com/office/drawing/2014/main" id="{6C0B9613-5224-4AC9-A665-09E9A0582A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9" name="AutoShape 3" descr="(question)">
          <a:extLst>
            <a:ext uri="{FF2B5EF4-FFF2-40B4-BE49-F238E27FC236}">
              <a16:creationId xmlns:a16="http://schemas.microsoft.com/office/drawing/2014/main" id="{16232077-F969-4231-9834-90010E970C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0" name="AutoShape 3" descr="(question)">
          <a:extLst>
            <a:ext uri="{FF2B5EF4-FFF2-40B4-BE49-F238E27FC236}">
              <a16:creationId xmlns:a16="http://schemas.microsoft.com/office/drawing/2014/main" id="{2B9A1F39-0DC2-4B98-B58D-26EB260940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1" name="AutoShape 3" descr="(question)">
          <a:extLst>
            <a:ext uri="{FF2B5EF4-FFF2-40B4-BE49-F238E27FC236}">
              <a16:creationId xmlns:a16="http://schemas.microsoft.com/office/drawing/2014/main" id="{E65F5486-79C7-4ED8-B3DF-F152E367CC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2" name="AutoShape 3" descr="(question)">
          <a:extLst>
            <a:ext uri="{FF2B5EF4-FFF2-40B4-BE49-F238E27FC236}">
              <a16:creationId xmlns:a16="http://schemas.microsoft.com/office/drawing/2014/main" id="{952342F1-42DC-42E8-A307-992804EEB8F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3" name="AutoShape 3" descr="(question)">
          <a:extLst>
            <a:ext uri="{FF2B5EF4-FFF2-40B4-BE49-F238E27FC236}">
              <a16:creationId xmlns:a16="http://schemas.microsoft.com/office/drawing/2014/main" id="{D5F97EA8-0025-4A3D-B0A9-8044AA2ADE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4" name="AutoShape 3" descr="(question)">
          <a:extLst>
            <a:ext uri="{FF2B5EF4-FFF2-40B4-BE49-F238E27FC236}">
              <a16:creationId xmlns:a16="http://schemas.microsoft.com/office/drawing/2014/main" id="{43FDC28B-F0E9-4AE3-84F7-AE07C0F0A4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5" name="AutoShape 3" descr="(question)">
          <a:extLst>
            <a:ext uri="{FF2B5EF4-FFF2-40B4-BE49-F238E27FC236}">
              <a16:creationId xmlns:a16="http://schemas.microsoft.com/office/drawing/2014/main" id="{3F8F395C-5320-4094-AFA4-62E6B900D4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6" name="AutoShape 3" descr="(question)">
          <a:extLst>
            <a:ext uri="{FF2B5EF4-FFF2-40B4-BE49-F238E27FC236}">
              <a16:creationId xmlns:a16="http://schemas.microsoft.com/office/drawing/2014/main" id="{60F575B3-6E88-4121-B126-DDF771B2E1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7" name="AutoShape 3" descr="(question)">
          <a:extLst>
            <a:ext uri="{FF2B5EF4-FFF2-40B4-BE49-F238E27FC236}">
              <a16:creationId xmlns:a16="http://schemas.microsoft.com/office/drawing/2014/main" id="{A8FAC6E5-0BC1-41D8-9F17-2E71AD11D8B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8" name="AutoShape 3" descr="(question)">
          <a:extLst>
            <a:ext uri="{FF2B5EF4-FFF2-40B4-BE49-F238E27FC236}">
              <a16:creationId xmlns:a16="http://schemas.microsoft.com/office/drawing/2014/main" id="{0D0425AE-8002-4356-A772-412BADB65C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49" name="AutoShape 3" descr="(question)">
          <a:extLst>
            <a:ext uri="{FF2B5EF4-FFF2-40B4-BE49-F238E27FC236}">
              <a16:creationId xmlns:a16="http://schemas.microsoft.com/office/drawing/2014/main" id="{7CF97723-423D-4517-941D-55C6799494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0" name="AutoShape 3" descr="(question)">
          <a:extLst>
            <a:ext uri="{FF2B5EF4-FFF2-40B4-BE49-F238E27FC236}">
              <a16:creationId xmlns:a16="http://schemas.microsoft.com/office/drawing/2014/main" id="{DF2E783D-24F6-41AF-8D1E-38F1643A0E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1" name="AutoShape 3" descr="(question)">
          <a:extLst>
            <a:ext uri="{FF2B5EF4-FFF2-40B4-BE49-F238E27FC236}">
              <a16:creationId xmlns:a16="http://schemas.microsoft.com/office/drawing/2014/main" id="{B8F2D9CA-ED1E-4AE7-B3D7-C3DB1359C4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2" name="AutoShape 3" descr="(question)">
          <a:extLst>
            <a:ext uri="{FF2B5EF4-FFF2-40B4-BE49-F238E27FC236}">
              <a16:creationId xmlns:a16="http://schemas.microsoft.com/office/drawing/2014/main" id="{0E4A03AF-078A-482C-BD59-EB093AADA2C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3" name="AutoShape 3" descr="(question)">
          <a:extLst>
            <a:ext uri="{FF2B5EF4-FFF2-40B4-BE49-F238E27FC236}">
              <a16:creationId xmlns:a16="http://schemas.microsoft.com/office/drawing/2014/main" id="{A38A249B-C7FD-4242-B856-649C4DF330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4" name="AutoShape 3" descr="(question)">
          <a:extLst>
            <a:ext uri="{FF2B5EF4-FFF2-40B4-BE49-F238E27FC236}">
              <a16:creationId xmlns:a16="http://schemas.microsoft.com/office/drawing/2014/main" id="{E4C62FD4-9E66-4C75-8FA4-281CB12084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5" name="AutoShape 3" descr="(question)">
          <a:extLst>
            <a:ext uri="{FF2B5EF4-FFF2-40B4-BE49-F238E27FC236}">
              <a16:creationId xmlns:a16="http://schemas.microsoft.com/office/drawing/2014/main" id="{9CE14F75-679C-437C-8397-FF7AE97A8C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6" name="AutoShape 3" descr="(question)">
          <a:extLst>
            <a:ext uri="{FF2B5EF4-FFF2-40B4-BE49-F238E27FC236}">
              <a16:creationId xmlns:a16="http://schemas.microsoft.com/office/drawing/2014/main" id="{77C85B45-B796-4103-B65A-9CB8FB977A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7" name="AutoShape 3" descr="(question)">
          <a:extLst>
            <a:ext uri="{FF2B5EF4-FFF2-40B4-BE49-F238E27FC236}">
              <a16:creationId xmlns:a16="http://schemas.microsoft.com/office/drawing/2014/main" id="{B5D052C4-AFF9-41F2-8732-A65AD9D2533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8" name="AutoShape 3" descr="(question)">
          <a:extLst>
            <a:ext uri="{FF2B5EF4-FFF2-40B4-BE49-F238E27FC236}">
              <a16:creationId xmlns:a16="http://schemas.microsoft.com/office/drawing/2014/main" id="{354677D7-571D-4BF6-8B51-B1EA308199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59" name="AutoShape 3" descr="(question)">
          <a:extLst>
            <a:ext uri="{FF2B5EF4-FFF2-40B4-BE49-F238E27FC236}">
              <a16:creationId xmlns:a16="http://schemas.microsoft.com/office/drawing/2014/main" id="{E98D75B7-0851-470D-A346-DD8AEEC2D7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0" name="AutoShape 3" descr="(question)">
          <a:extLst>
            <a:ext uri="{FF2B5EF4-FFF2-40B4-BE49-F238E27FC236}">
              <a16:creationId xmlns:a16="http://schemas.microsoft.com/office/drawing/2014/main" id="{D49AD694-E655-4147-A017-1C27F55A5E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1" name="AutoShape 3" descr="(question)">
          <a:extLst>
            <a:ext uri="{FF2B5EF4-FFF2-40B4-BE49-F238E27FC236}">
              <a16:creationId xmlns:a16="http://schemas.microsoft.com/office/drawing/2014/main" id="{700FA09D-A4D7-4DCC-BF92-2FD7F0C26E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2" name="AutoShape 3" descr="(question)">
          <a:extLst>
            <a:ext uri="{FF2B5EF4-FFF2-40B4-BE49-F238E27FC236}">
              <a16:creationId xmlns:a16="http://schemas.microsoft.com/office/drawing/2014/main" id="{A47CD9B3-FA0C-4C1A-9531-7C3AF3B367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3" name="AutoShape 3" descr="(question)">
          <a:extLst>
            <a:ext uri="{FF2B5EF4-FFF2-40B4-BE49-F238E27FC236}">
              <a16:creationId xmlns:a16="http://schemas.microsoft.com/office/drawing/2014/main" id="{91217154-61D8-4A4A-9335-BFB07EEFE0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4" name="AutoShape 3" descr="(question)">
          <a:extLst>
            <a:ext uri="{FF2B5EF4-FFF2-40B4-BE49-F238E27FC236}">
              <a16:creationId xmlns:a16="http://schemas.microsoft.com/office/drawing/2014/main" id="{7B0C8096-4FB2-4F70-BF19-A4ED88C86E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5" name="AutoShape 3" descr="(question)">
          <a:extLst>
            <a:ext uri="{FF2B5EF4-FFF2-40B4-BE49-F238E27FC236}">
              <a16:creationId xmlns:a16="http://schemas.microsoft.com/office/drawing/2014/main" id="{1E8F91A4-840D-4264-9134-5DC0E536DA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6" name="AutoShape 3" descr="(question)">
          <a:extLst>
            <a:ext uri="{FF2B5EF4-FFF2-40B4-BE49-F238E27FC236}">
              <a16:creationId xmlns:a16="http://schemas.microsoft.com/office/drawing/2014/main" id="{D66C4349-A638-4ABC-8722-70998AE081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7" name="AutoShape 3" descr="(question)">
          <a:extLst>
            <a:ext uri="{FF2B5EF4-FFF2-40B4-BE49-F238E27FC236}">
              <a16:creationId xmlns:a16="http://schemas.microsoft.com/office/drawing/2014/main" id="{FDF0C985-BB53-430C-A787-A9952355F40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8" name="AutoShape 3" descr="(question)">
          <a:extLst>
            <a:ext uri="{FF2B5EF4-FFF2-40B4-BE49-F238E27FC236}">
              <a16:creationId xmlns:a16="http://schemas.microsoft.com/office/drawing/2014/main" id="{0EF587E0-FA78-4CFC-BDA5-6D7256C095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69" name="AutoShape 3" descr="(question)">
          <a:extLst>
            <a:ext uri="{FF2B5EF4-FFF2-40B4-BE49-F238E27FC236}">
              <a16:creationId xmlns:a16="http://schemas.microsoft.com/office/drawing/2014/main" id="{FB938CC8-59A2-4009-85C8-510FE11893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0" name="AutoShape 3" descr="(question)">
          <a:extLst>
            <a:ext uri="{FF2B5EF4-FFF2-40B4-BE49-F238E27FC236}">
              <a16:creationId xmlns:a16="http://schemas.microsoft.com/office/drawing/2014/main" id="{0B0E03AE-5DD5-4110-8C43-B4C0D0C64E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1" name="AutoShape 3" descr="(question)">
          <a:extLst>
            <a:ext uri="{FF2B5EF4-FFF2-40B4-BE49-F238E27FC236}">
              <a16:creationId xmlns:a16="http://schemas.microsoft.com/office/drawing/2014/main" id="{65F2C463-9C51-4945-83EC-C80CBC04D0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2" name="AutoShape 3" descr="(question)">
          <a:extLst>
            <a:ext uri="{FF2B5EF4-FFF2-40B4-BE49-F238E27FC236}">
              <a16:creationId xmlns:a16="http://schemas.microsoft.com/office/drawing/2014/main" id="{68A22452-B31C-4AFC-ACCF-D3BF1104CD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3" name="AutoShape 3" descr="(question)">
          <a:extLst>
            <a:ext uri="{FF2B5EF4-FFF2-40B4-BE49-F238E27FC236}">
              <a16:creationId xmlns:a16="http://schemas.microsoft.com/office/drawing/2014/main" id="{E5E3FCE1-689A-4D82-A237-4421995030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4" name="AutoShape 3" descr="(question)">
          <a:extLst>
            <a:ext uri="{FF2B5EF4-FFF2-40B4-BE49-F238E27FC236}">
              <a16:creationId xmlns:a16="http://schemas.microsoft.com/office/drawing/2014/main" id="{95B94BEA-1C65-4D2B-B21D-C503A3B285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5" name="AutoShape 3" descr="(question)">
          <a:extLst>
            <a:ext uri="{FF2B5EF4-FFF2-40B4-BE49-F238E27FC236}">
              <a16:creationId xmlns:a16="http://schemas.microsoft.com/office/drawing/2014/main" id="{798BA431-938A-464F-8528-16CDCAA173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6" name="AutoShape 3" descr="(question)">
          <a:extLst>
            <a:ext uri="{FF2B5EF4-FFF2-40B4-BE49-F238E27FC236}">
              <a16:creationId xmlns:a16="http://schemas.microsoft.com/office/drawing/2014/main" id="{F9CCB277-2475-4445-AE13-95D4CEBC86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7" name="AutoShape 3" descr="(question)">
          <a:extLst>
            <a:ext uri="{FF2B5EF4-FFF2-40B4-BE49-F238E27FC236}">
              <a16:creationId xmlns:a16="http://schemas.microsoft.com/office/drawing/2014/main" id="{400A9660-70B7-4243-A26A-EC3678B0AC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648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4" name="AutoShape 3" descr="(question)">
          <a:extLst>
            <a:ext uri="{FF2B5EF4-FFF2-40B4-BE49-F238E27FC236}">
              <a16:creationId xmlns:a16="http://schemas.microsoft.com/office/drawing/2014/main" id="{A5FB32D5-3793-4D0F-8FFD-995AFAC09A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5" name="AutoShape 3" descr="(question)">
          <a:extLst>
            <a:ext uri="{FF2B5EF4-FFF2-40B4-BE49-F238E27FC236}">
              <a16:creationId xmlns:a16="http://schemas.microsoft.com/office/drawing/2014/main" id="{99C7332D-60AE-465E-A187-F398F8CA65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6" name="AutoShape 3" descr="(question)">
          <a:extLst>
            <a:ext uri="{FF2B5EF4-FFF2-40B4-BE49-F238E27FC236}">
              <a16:creationId xmlns:a16="http://schemas.microsoft.com/office/drawing/2014/main" id="{4D53E71C-68DC-4E86-8C1B-E2DA81D18C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7" name="AutoShape 3" descr="(question)">
          <a:extLst>
            <a:ext uri="{FF2B5EF4-FFF2-40B4-BE49-F238E27FC236}">
              <a16:creationId xmlns:a16="http://schemas.microsoft.com/office/drawing/2014/main" id="{EDCBC960-00ED-4CCD-A9FC-B26E0578B2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8" name="AutoShape 3" descr="(question)">
          <a:extLst>
            <a:ext uri="{FF2B5EF4-FFF2-40B4-BE49-F238E27FC236}">
              <a16:creationId xmlns:a16="http://schemas.microsoft.com/office/drawing/2014/main" id="{A3738A6A-E602-44C4-8A67-2F1782AF36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299" name="AutoShape 3" descr="(question)">
          <a:extLst>
            <a:ext uri="{FF2B5EF4-FFF2-40B4-BE49-F238E27FC236}">
              <a16:creationId xmlns:a16="http://schemas.microsoft.com/office/drawing/2014/main" id="{3C10F502-8F39-4C4D-9F06-3E053EE128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0" name="AutoShape 3" descr="(question)">
          <a:extLst>
            <a:ext uri="{FF2B5EF4-FFF2-40B4-BE49-F238E27FC236}">
              <a16:creationId xmlns:a16="http://schemas.microsoft.com/office/drawing/2014/main" id="{92CD0297-B42D-47F6-A3EC-6B75677D5C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1" name="AutoShape 3" descr="(question)">
          <a:extLst>
            <a:ext uri="{FF2B5EF4-FFF2-40B4-BE49-F238E27FC236}">
              <a16:creationId xmlns:a16="http://schemas.microsoft.com/office/drawing/2014/main" id="{C047A7CC-5941-4F0F-953B-FFB033DE4D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2" name="AutoShape 3" descr="(question)">
          <a:extLst>
            <a:ext uri="{FF2B5EF4-FFF2-40B4-BE49-F238E27FC236}">
              <a16:creationId xmlns:a16="http://schemas.microsoft.com/office/drawing/2014/main" id="{4288A43F-2866-4469-9ED0-7BDC3CDB95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3" name="AutoShape 3" descr="(question)">
          <a:extLst>
            <a:ext uri="{FF2B5EF4-FFF2-40B4-BE49-F238E27FC236}">
              <a16:creationId xmlns:a16="http://schemas.microsoft.com/office/drawing/2014/main" id="{8B8B8F79-AC42-48B9-8A79-9BFBFE0D2D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4" name="AutoShape 3" descr="(question)">
          <a:extLst>
            <a:ext uri="{FF2B5EF4-FFF2-40B4-BE49-F238E27FC236}">
              <a16:creationId xmlns:a16="http://schemas.microsoft.com/office/drawing/2014/main" id="{C4BF9696-1C22-460E-8D5F-4172283F78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05" name="AutoShape 3" descr="(question)">
          <a:extLst>
            <a:ext uri="{FF2B5EF4-FFF2-40B4-BE49-F238E27FC236}">
              <a16:creationId xmlns:a16="http://schemas.microsoft.com/office/drawing/2014/main" id="{4D92F210-344F-4C9B-A972-7FD71655F1C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0" name="AutoShape 3" descr="(question)">
          <a:extLst>
            <a:ext uri="{FF2B5EF4-FFF2-40B4-BE49-F238E27FC236}">
              <a16:creationId xmlns:a16="http://schemas.microsoft.com/office/drawing/2014/main" id="{9B7DAF37-D468-44C7-9513-192DDE0ABA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2" name="AutoShape 3" descr="(question)">
          <a:extLst>
            <a:ext uri="{FF2B5EF4-FFF2-40B4-BE49-F238E27FC236}">
              <a16:creationId xmlns:a16="http://schemas.microsoft.com/office/drawing/2014/main" id="{D157A7A1-CFA9-458D-80D6-94EBBCCF52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3" name="AutoShape 3" descr="(question)">
          <a:extLst>
            <a:ext uri="{FF2B5EF4-FFF2-40B4-BE49-F238E27FC236}">
              <a16:creationId xmlns:a16="http://schemas.microsoft.com/office/drawing/2014/main" id="{A6119504-D7D9-4DBD-93BB-036850011C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4" name="AutoShape 3" descr="(question)">
          <a:extLst>
            <a:ext uri="{FF2B5EF4-FFF2-40B4-BE49-F238E27FC236}">
              <a16:creationId xmlns:a16="http://schemas.microsoft.com/office/drawing/2014/main" id="{DAF614D3-8FB5-4184-839D-8281346B19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35" name="AutoShape 3" descr="(question)">
          <a:extLst>
            <a:ext uri="{FF2B5EF4-FFF2-40B4-BE49-F238E27FC236}">
              <a16:creationId xmlns:a16="http://schemas.microsoft.com/office/drawing/2014/main" id="{F426518A-A452-4268-A5CE-03B6B130B76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8" name="AutoShape 3" descr="(question)">
          <a:extLst>
            <a:ext uri="{FF2B5EF4-FFF2-40B4-BE49-F238E27FC236}">
              <a16:creationId xmlns:a16="http://schemas.microsoft.com/office/drawing/2014/main" id="{BEADCFC0-D2CF-466B-B416-C540B9795C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79" name="AutoShape 3" descr="(question)">
          <a:extLst>
            <a:ext uri="{FF2B5EF4-FFF2-40B4-BE49-F238E27FC236}">
              <a16:creationId xmlns:a16="http://schemas.microsoft.com/office/drawing/2014/main" id="{05003FCC-C2C3-4C5D-BF4C-25CCD8C054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0" name="AutoShape 3" descr="(question)">
          <a:extLst>
            <a:ext uri="{FF2B5EF4-FFF2-40B4-BE49-F238E27FC236}">
              <a16:creationId xmlns:a16="http://schemas.microsoft.com/office/drawing/2014/main" id="{42A81AF1-270F-44EC-B7B8-D779FD389C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1" name="AutoShape 3" descr="(question)">
          <a:extLst>
            <a:ext uri="{FF2B5EF4-FFF2-40B4-BE49-F238E27FC236}">
              <a16:creationId xmlns:a16="http://schemas.microsoft.com/office/drawing/2014/main" id="{050174AE-EB06-444B-8C19-BF2305F47D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2" name="AutoShape 3" descr="(question)">
          <a:extLst>
            <a:ext uri="{FF2B5EF4-FFF2-40B4-BE49-F238E27FC236}">
              <a16:creationId xmlns:a16="http://schemas.microsoft.com/office/drawing/2014/main" id="{83944D28-B40C-46C3-9CBE-ECC1C89EAC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3" name="AutoShape 3" descr="(question)">
          <a:extLst>
            <a:ext uri="{FF2B5EF4-FFF2-40B4-BE49-F238E27FC236}">
              <a16:creationId xmlns:a16="http://schemas.microsoft.com/office/drawing/2014/main" id="{41BC762F-DED0-49CE-8329-289075610C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4" name="AutoShape 3" descr="(question)">
          <a:extLst>
            <a:ext uri="{FF2B5EF4-FFF2-40B4-BE49-F238E27FC236}">
              <a16:creationId xmlns:a16="http://schemas.microsoft.com/office/drawing/2014/main" id="{728FC092-191D-40C0-9D24-D6104B518C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5" name="AutoShape 3" descr="(question)">
          <a:extLst>
            <a:ext uri="{FF2B5EF4-FFF2-40B4-BE49-F238E27FC236}">
              <a16:creationId xmlns:a16="http://schemas.microsoft.com/office/drawing/2014/main" id="{656A1E45-A19B-4EC3-A7EB-4C35725F3F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6" name="AutoShape 3" descr="(question)">
          <a:extLst>
            <a:ext uri="{FF2B5EF4-FFF2-40B4-BE49-F238E27FC236}">
              <a16:creationId xmlns:a16="http://schemas.microsoft.com/office/drawing/2014/main" id="{6C31D7E4-20FD-4C78-91AF-070D5A97B5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7" name="AutoShape 3" descr="(question)">
          <a:extLst>
            <a:ext uri="{FF2B5EF4-FFF2-40B4-BE49-F238E27FC236}">
              <a16:creationId xmlns:a16="http://schemas.microsoft.com/office/drawing/2014/main" id="{C0FE9F2B-7F6B-4D0C-AB9D-19E9C652C8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8" name="AutoShape 3" descr="(question)">
          <a:extLst>
            <a:ext uri="{FF2B5EF4-FFF2-40B4-BE49-F238E27FC236}">
              <a16:creationId xmlns:a16="http://schemas.microsoft.com/office/drawing/2014/main" id="{93F7D532-787F-4ED7-8138-CE02E674F4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89" name="AutoShape 3" descr="(question)">
          <a:extLst>
            <a:ext uri="{FF2B5EF4-FFF2-40B4-BE49-F238E27FC236}">
              <a16:creationId xmlns:a16="http://schemas.microsoft.com/office/drawing/2014/main" id="{9E79E83A-3815-4804-AF36-D9E8D64C90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0" name="AutoShape 3" descr="(question)">
          <a:extLst>
            <a:ext uri="{FF2B5EF4-FFF2-40B4-BE49-F238E27FC236}">
              <a16:creationId xmlns:a16="http://schemas.microsoft.com/office/drawing/2014/main" id="{E6395CD5-DB4C-4050-9B6E-DD5CD92A7A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1" name="AutoShape 3" descr="(question)">
          <a:extLst>
            <a:ext uri="{FF2B5EF4-FFF2-40B4-BE49-F238E27FC236}">
              <a16:creationId xmlns:a16="http://schemas.microsoft.com/office/drawing/2014/main" id="{6E0D745D-35E7-4949-AE08-86574BC2FC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2" name="AutoShape 3" descr="(question)">
          <a:extLst>
            <a:ext uri="{FF2B5EF4-FFF2-40B4-BE49-F238E27FC236}">
              <a16:creationId xmlns:a16="http://schemas.microsoft.com/office/drawing/2014/main" id="{AD45A735-82FA-4760-8274-ED375637C36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3" name="AutoShape 3" descr="(question)">
          <a:extLst>
            <a:ext uri="{FF2B5EF4-FFF2-40B4-BE49-F238E27FC236}">
              <a16:creationId xmlns:a16="http://schemas.microsoft.com/office/drawing/2014/main" id="{4F82BC06-9053-4529-8799-DB82A804C0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4" name="AutoShape 3" descr="(question)">
          <a:extLst>
            <a:ext uri="{FF2B5EF4-FFF2-40B4-BE49-F238E27FC236}">
              <a16:creationId xmlns:a16="http://schemas.microsoft.com/office/drawing/2014/main" id="{6CAD54F5-07D4-4E67-ADBD-1D659C78CC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5" name="AutoShape 3" descr="(question)">
          <a:extLst>
            <a:ext uri="{FF2B5EF4-FFF2-40B4-BE49-F238E27FC236}">
              <a16:creationId xmlns:a16="http://schemas.microsoft.com/office/drawing/2014/main" id="{549A2667-5FAF-4FA5-9DA5-8984E3DE2D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6" name="AutoShape 3" descr="(question)">
          <a:extLst>
            <a:ext uri="{FF2B5EF4-FFF2-40B4-BE49-F238E27FC236}">
              <a16:creationId xmlns:a16="http://schemas.microsoft.com/office/drawing/2014/main" id="{DB66D4E0-FE82-4594-97A8-86A2D422D9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7" name="AutoShape 3" descr="(question)">
          <a:extLst>
            <a:ext uri="{FF2B5EF4-FFF2-40B4-BE49-F238E27FC236}">
              <a16:creationId xmlns:a16="http://schemas.microsoft.com/office/drawing/2014/main" id="{800220D8-1D54-42CF-B273-7ED780E346E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8" name="AutoShape 3" descr="(question)">
          <a:extLst>
            <a:ext uri="{FF2B5EF4-FFF2-40B4-BE49-F238E27FC236}">
              <a16:creationId xmlns:a16="http://schemas.microsoft.com/office/drawing/2014/main" id="{A17524C1-F1DD-4642-BA34-B4DFA9E9E2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399" name="AutoShape 3" descr="(question)">
          <a:extLst>
            <a:ext uri="{FF2B5EF4-FFF2-40B4-BE49-F238E27FC236}">
              <a16:creationId xmlns:a16="http://schemas.microsoft.com/office/drawing/2014/main" id="{745BBAA0-ECEB-495D-90B4-6AD0AEEA9F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0" name="AutoShape 3" descr="(question)">
          <a:extLst>
            <a:ext uri="{FF2B5EF4-FFF2-40B4-BE49-F238E27FC236}">
              <a16:creationId xmlns:a16="http://schemas.microsoft.com/office/drawing/2014/main" id="{8F193FBB-2652-4EB7-AA24-F7E8A1A106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1" name="AutoShape 3" descr="(question)">
          <a:extLst>
            <a:ext uri="{FF2B5EF4-FFF2-40B4-BE49-F238E27FC236}">
              <a16:creationId xmlns:a16="http://schemas.microsoft.com/office/drawing/2014/main" id="{41A47D31-920D-4BF0-9B4E-35B6CBB5BF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2" name="AutoShape 3" descr="(question)">
          <a:extLst>
            <a:ext uri="{FF2B5EF4-FFF2-40B4-BE49-F238E27FC236}">
              <a16:creationId xmlns:a16="http://schemas.microsoft.com/office/drawing/2014/main" id="{DD412802-BC65-459B-91AB-5C3369E8BC1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3" name="AutoShape 3" descr="(question)">
          <a:extLst>
            <a:ext uri="{FF2B5EF4-FFF2-40B4-BE49-F238E27FC236}">
              <a16:creationId xmlns:a16="http://schemas.microsoft.com/office/drawing/2014/main" id="{94D0A31A-0C8E-46FF-AE5C-986660D2EC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4" name="AutoShape 3" descr="(question)">
          <a:extLst>
            <a:ext uri="{FF2B5EF4-FFF2-40B4-BE49-F238E27FC236}">
              <a16:creationId xmlns:a16="http://schemas.microsoft.com/office/drawing/2014/main" id="{10BD9905-B9F9-41E4-BEB5-0C8824CD6A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5" name="AutoShape 3" descr="(question)">
          <a:extLst>
            <a:ext uri="{FF2B5EF4-FFF2-40B4-BE49-F238E27FC236}">
              <a16:creationId xmlns:a16="http://schemas.microsoft.com/office/drawing/2014/main" id="{6CFD9CE2-731E-457C-84CE-8970E95819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6" name="AutoShape 3" descr="(question)">
          <a:extLst>
            <a:ext uri="{FF2B5EF4-FFF2-40B4-BE49-F238E27FC236}">
              <a16:creationId xmlns:a16="http://schemas.microsoft.com/office/drawing/2014/main" id="{AD993498-FCE4-47B9-AEE5-92F1A2CE03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7" name="AutoShape 3" descr="(question)">
          <a:extLst>
            <a:ext uri="{FF2B5EF4-FFF2-40B4-BE49-F238E27FC236}">
              <a16:creationId xmlns:a16="http://schemas.microsoft.com/office/drawing/2014/main" id="{CB56F0A8-F155-4943-BA64-012EBE17478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8" name="AutoShape 3" descr="(question)">
          <a:extLst>
            <a:ext uri="{FF2B5EF4-FFF2-40B4-BE49-F238E27FC236}">
              <a16:creationId xmlns:a16="http://schemas.microsoft.com/office/drawing/2014/main" id="{9B0AC6A7-B090-4A5A-83D4-9D2DC2F463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09" name="AutoShape 3" descr="(question)">
          <a:extLst>
            <a:ext uri="{FF2B5EF4-FFF2-40B4-BE49-F238E27FC236}">
              <a16:creationId xmlns:a16="http://schemas.microsoft.com/office/drawing/2014/main" id="{744CBC1F-505F-4046-A836-A7A2913DED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0" name="AutoShape 3" descr="(question)">
          <a:extLst>
            <a:ext uri="{FF2B5EF4-FFF2-40B4-BE49-F238E27FC236}">
              <a16:creationId xmlns:a16="http://schemas.microsoft.com/office/drawing/2014/main" id="{6FFE21F4-425D-4552-8BB6-7FEAC21015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1" name="AutoShape 3" descr="(question)">
          <a:extLst>
            <a:ext uri="{FF2B5EF4-FFF2-40B4-BE49-F238E27FC236}">
              <a16:creationId xmlns:a16="http://schemas.microsoft.com/office/drawing/2014/main" id="{C88D01E5-1FBC-4A1B-97A6-DBEE946347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2" name="AutoShape 3" descr="(question)">
          <a:extLst>
            <a:ext uri="{FF2B5EF4-FFF2-40B4-BE49-F238E27FC236}">
              <a16:creationId xmlns:a16="http://schemas.microsoft.com/office/drawing/2014/main" id="{BE9C4274-97B0-40B5-B9B3-979CACAF7E3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3" name="AutoShape 3" descr="(question)">
          <a:extLst>
            <a:ext uri="{FF2B5EF4-FFF2-40B4-BE49-F238E27FC236}">
              <a16:creationId xmlns:a16="http://schemas.microsoft.com/office/drawing/2014/main" id="{09C07275-A0BC-4A42-9F80-B5EB7BA8D8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4" name="AutoShape 3" descr="(question)">
          <a:extLst>
            <a:ext uri="{FF2B5EF4-FFF2-40B4-BE49-F238E27FC236}">
              <a16:creationId xmlns:a16="http://schemas.microsoft.com/office/drawing/2014/main" id="{3508E585-B318-405F-835C-4DABB383EC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5" name="AutoShape 3" descr="(question)">
          <a:extLst>
            <a:ext uri="{FF2B5EF4-FFF2-40B4-BE49-F238E27FC236}">
              <a16:creationId xmlns:a16="http://schemas.microsoft.com/office/drawing/2014/main" id="{B2C5321E-2647-499D-A785-B1D66F728E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6" name="AutoShape 3" descr="(question)">
          <a:extLst>
            <a:ext uri="{FF2B5EF4-FFF2-40B4-BE49-F238E27FC236}">
              <a16:creationId xmlns:a16="http://schemas.microsoft.com/office/drawing/2014/main" id="{AB2D8B94-5E50-4A46-9883-30F8530629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7" name="AutoShape 3" descr="(question)">
          <a:extLst>
            <a:ext uri="{FF2B5EF4-FFF2-40B4-BE49-F238E27FC236}">
              <a16:creationId xmlns:a16="http://schemas.microsoft.com/office/drawing/2014/main" id="{37CAC7DF-D30E-4B3A-A5E2-37A7E18DC0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8" name="AutoShape 3" descr="(question)">
          <a:extLst>
            <a:ext uri="{FF2B5EF4-FFF2-40B4-BE49-F238E27FC236}">
              <a16:creationId xmlns:a16="http://schemas.microsoft.com/office/drawing/2014/main" id="{B1C8455E-E6D1-4F2F-B877-A1639E3DE6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19" name="AutoShape 3" descr="(question)">
          <a:extLst>
            <a:ext uri="{FF2B5EF4-FFF2-40B4-BE49-F238E27FC236}">
              <a16:creationId xmlns:a16="http://schemas.microsoft.com/office/drawing/2014/main" id="{3AC02422-D49B-4C42-BCED-55DA18200C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0" name="AutoShape 3" descr="(question)">
          <a:extLst>
            <a:ext uri="{FF2B5EF4-FFF2-40B4-BE49-F238E27FC236}">
              <a16:creationId xmlns:a16="http://schemas.microsoft.com/office/drawing/2014/main" id="{17F26B94-1A8C-41E5-BD29-1B61FD8964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1" name="AutoShape 3" descr="(question)">
          <a:extLst>
            <a:ext uri="{FF2B5EF4-FFF2-40B4-BE49-F238E27FC236}">
              <a16:creationId xmlns:a16="http://schemas.microsoft.com/office/drawing/2014/main" id="{133FB444-8463-462F-B896-F7A90EF822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2" name="AutoShape 3" descr="(question)">
          <a:extLst>
            <a:ext uri="{FF2B5EF4-FFF2-40B4-BE49-F238E27FC236}">
              <a16:creationId xmlns:a16="http://schemas.microsoft.com/office/drawing/2014/main" id="{35344481-F990-4B38-8860-3B8A479335A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3" name="AutoShape 3" descr="(question)">
          <a:extLst>
            <a:ext uri="{FF2B5EF4-FFF2-40B4-BE49-F238E27FC236}">
              <a16:creationId xmlns:a16="http://schemas.microsoft.com/office/drawing/2014/main" id="{EF5E7075-BADA-45F0-8F24-38BC7080A4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4" name="AutoShape 3" descr="(question)">
          <a:extLst>
            <a:ext uri="{FF2B5EF4-FFF2-40B4-BE49-F238E27FC236}">
              <a16:creationId xmlns:a16="http://schemas.microsoft.com/office/drawing/2014/main" id="{650113B0-3809-4231-B26C-D5C7E5C614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5" name="AutoShape 3" descr="(question)">
          <a:extLst>
            <a:ext uri="{FF2B5EF4-FFF2-40B4-BE49-F238E27FC236}">
              <a16:creationId xmlns:a16="http://schemas.microsoft.com/office/drawing/2014/main" id="{F5AFCFE6-4681-4D61-8015-F382A67933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6" name="AutoShape 3" descr="(question)">
          <a:extLst>
            <a:ext uri="{FF2B5EF4-FFF2-40B4-BE49-F238E27FC236}">
              <a16:creationId xmlns:a16="http://schemas.microsoft.com/office/drawing/2014/main" id="{910F5E87-4416-4AC1-A508-B78971611D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7" name="AutoShape 3" descr="(question)">
          <a:extLst>
            <a:ext uri="{FF2B5EF4-FFF2-40B4-BE49-F238E27FC236}">
              <a16:creationId xmlns:a16="http://schemas.microsoft.com/office/drawing/2014/main" id="{2D4E62BF-7D2B-4EA0-A6FC-2A50B311CF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8" name="AutoShape 3" descr="(question)">
          <a:extLst>
            <a:ext uri="{FF2B5EF4-FFF2-40B4-BE49-F238E27FC236}">
              <a16:creationId xmlns:a16="http://schemas.microsoft.com/office/drawing/2014/main" id="{8D1C10D9-E911-49B7-BEFB-5403FE89F7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29" name="AutoShape 3" descr="(question)">
          <a:extLst>
            <a:ext uri="{FF2B5EF4-FFF2-40B4-BE49-F238E27FC236}">
              <a16:creationId xmlns:a16="http://schemas.microsoft.com/office/drawing/2014/main" id="{045F070F-1F6E-4773-AAB5-FBF16560E0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0" name="AutoShape 3" descr="(question)">
          <a:extLst>
            <a:ext uri="{FF2B5EF4-FFF2-40B4-BE49-F238E27FC236}">
              <a16:creationId xmlns:a16="http://schemas.microsoft.com/office/drawing/2014/main" id="{7244B842-B0F5-41A7-9DA0-261661EE44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1" name="AutoShape 3" descr="(question)">
          <a:extLst>
            <a:ext uri="{FF2B5EF4-FFF2-40B4-BE49-F238E27FC236}">
              <a16:creationId xmlns:a16="http://schemas.microsoft.com/office/drawing/2014/main" id="{943F4A1E-DB7C-427F-ABFF-D1D4D2F959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2" name="AutoShape 3" descr="(question)">
          <a:extLst>
            <a:ext uri="{FF2B5EF4-FFF2-40B4-BE49-F238E27FC236}">
              <a16:creationId xmlns:a16="http://schemas.microsoft.com/office/drawing/2014/main" id="{21ACE73A-066D-4A99-8465-FBB1D370964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3" name="AutoShape 3" descr="(question)">
          <a:extLst>
            <a:ext uri="{FF2B5EF4-FFF2-40B4-BE49-F238E27FC236}">
              <a16:creationId xmlns:a16="http://schemas.microsoft.com/office/drawing/2014/main" id="{7A8EC37A-F235-4E76-8494-4B0CA0794B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4" name="AutoShape 3" descr="(question)">
          <a:extLst>
            <a:ext uri="{FF2B5EF4-FFF2-40B4-BE49-F238E27FC236}">
              <a16:creationId xmlns:a16="http://schemas.microsoft.com/office/drawing/2014/main" id="{A8ED047D-A968-4C9E-8B77-71324EDB90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435" name="AutoShape 3" descr="(question)">
          <a:extLst>
            <a:ext uri="{FF2B5EF4-FFF2-40B4-BE49-F238E27FC236}">
              <a16:creationId xmlns:a16="http://schemas.microsoft.com/office/drawing/2014/main" id="{2432AC2A-BAF9-4C72-9733-4F5BCC96AE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00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36" name="AutoShape 3" descr="(question)">
          <a:extLst>
            <a:ext uri="{FF2B5EF4-FFF2-40B4-BE49-F238E27FC236}">
              <a16:creationId xmlns:a16="http://schemas.microsoft.com/office/drawing/2014/main" id="{3F0519D1-DEDE-4BB4-AF44-12ABE34A83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37" name="AutoShape 3" descr="(question)">
          <a:extLst>
            <a:ext uri="{FF2B5EF4-FFF2-40B4-BE49-F238E27FC236}">
              <a16:creationId xmlns:a16="http://schemas.microsoft.com/office/drawing/2014/main" id="{A4A05426-1E73-4057-9449-19A46965AD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38" name="AutoShape 3" descr="(question)">
          <a:extLst>
            <a:ext uri="{FF2B5EF4-FFF2-40B4-BE49-F238E27FC236}">
              <a16:creationId xmlns:a16="http://schemas.microsoft.com/office/drawing/2014/main" id="{3E9BC5E0-BCFF-4F2A-9AF5-A2BD748038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39" name="AutoShape 3" descr="(question)">
          <a:extLst>
            <a:ext uri="{FF2B5EF4-FFF2-40B4-BE49-F238E27FC236}">
              <a16:creationId xmlns:a16="http://schemas.microsoft.com/office/drawing/2014/main" id="{A2DE1A44-37DD-4796-AD78-CC03D72F77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0" name="AutoShape 3" descr="(question)">
          <a:extLst>
            <a:ext uri="{FF2B5EF4-FFF2-40B4-BE49-F238E27FC236}">
              <a16:creationId xmlns:a16="http://schemas.microsoft.com/office/drawing/2014/main" id="{B1758CF5-1B16-4515-8FF9-0567E8BA357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1" name="AutoShape 3" descr="(question)">
          <a:extLst>
            <a:ext uri="{FF2B5EF4-FFF2-40B4-BE49-F238E27FC236}">
              <a16:creationId xmlns:a16="http://schemas.microsoft.com/office/drawing/2014/main" id="{18E5721F-BCA2-4047-91FF-D4B50536D6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2" name="AutoShape 3" descr="(question)">
          <a:extLst>
            <a:ext uri="{FF2B5EF4-FFF2-40B4-BE49-F238E27FC236}">
              <a16:creationId xmlns:a16="http://schemas.microsoft.com/office/drawing/2014/main" id="{2270DE99-BD94-4626-8C73-FCDD1DEC50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10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3" name="AutoShape 3" descr="(question)">
          <a:extLst>
            <a:ext uri="{FF2B5EF4-FFF2-40B4-BE49-F238E27FC236}">
              <a16:creationId xmlns:a16="http://schemas.microsoft.com/office/drawing/2014/main" id="{62A63A39-6F37-4025-AD24-AEECCFD2B8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4" name="AutoShape 3" descr="(question)">
          <a:extLst>
            <a:ext uri="{FF2B5EF4-FFF2-40B4-BE49-F238E27FC236}">
              <a16:creationId xmlns:a16="http://schemas.microsoft.com/office/drawing/2014/main" id="{D0755FE6-5DDE-4EEC-BBFA-4A5EF2D6455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5" name="AutoShape 3" descr="(question)">
          <a:extLst>
            <a:ext uri="{FF2B5EF4-FFF2-40B4-BE49-F238E27FC236}">
              <a16:creationId xmlns:a16="http://schemas.microsoft.com/office/drawing/2014/main" id="{0B8828C7-B2E6-4442-9751-581065BED6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6" name="AutoShape 3" descr="(question)">
          <a:extLst>
            <a:ext uri="{FF2B5EF4-FFF2-40B4-BE49-F238E27FC236}">
              <a16:creationId xmlns:a16="http://schemas.microsoft.com/office/drawing/2014/main" id="{3C19E9C3-3CC1-438F-A211-F6810AE696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7" name="AutoShape 3" descr="(question)">
          <a:extLst>
            <a:ext uri="{FF2B5EF4-FFF2-40B4-BE49-F238E27FC236}">
              <a16:creationId xmlns:a16="http://schemas.microsoft.com/office/drawing/2014/main" id="{D1AFF109-98D9-4100-94A3-253F9DF2FA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8" name="AutoShape 3" descr="(question)">
          <a:extLst>
            <a:ext uri="{FF2B5EF4-FFF2-40B4-BE49-F238E27FC236}">
              <a16:creationId xmlns:a16="http://schemas.microsoft.com/office/drawing/2014/main" id="{D7AC949B-00A3-4113-B233-DE1ECCEC4E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49" name="AutoShape 3" descr="(question)">
          <a:extLst>
            <a:ext uri="{FF2B5EF4-FFF2-40B4-BE49-F238E27FC236}">
              <a16:creationId xmlns:a16="http://schemas.microsoft.com/office/drawing/2014/main" id="{1A5E0CDE-0C18-4A93-B97D-69BAB953520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0" name="AutoShape 3" descr="(question)">
          <a:extLst>
            <a:ext uri="{FF2B5EF4-FFF2-40B4-BE49-F238E27FC236}">
              <a16:creationId xmlns:a16="http://schemas.microsoft.com/office/drawing/2014/main" id="{7A6B9C16-356E-4E87-84ED-9AAA9EF996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1" name="AutoShape 3" descr="(question)">
          <a:extLst>
            <a:ext uri="{FF2B5EF4-FFF2-40B4-BE49-F238E27FC236}">
              <a16:creationId xmlns:a16="http://schemas.microsoft.com/office/drawing/2014/main" id="{9AF40DDF-826E-4367-9796-B74035811E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2" name="AutoShape 3" descr="(question)">
          <a:extLst>
            <a:ext uri="{FF2B5EF4-FFF2-40B4-BE49-F238E27FC236}">
              <a16:creationId xmlns:a16="http://schemas.microsoft.com/office/drawing/2014/main" id="{CAFDD980-34ED-4151-9E5F-B4EDB2F785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3" name="AutoShape 3" descr="(question)">
          <a:extLst>
            <a:ext uri="{FF2B5EF4-FFF2-40B4-BE49-F238E27FC236}">
              <a16:creationId xmlns:a16="http://schemas.microsoft.com/office/drawing/2014/main" id="{F34402D5-DFF6-4B7C-A6EE-4967B82C01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4" name="AutoShape 3" descr="(question)">
          <a:extLst>
            <a:ext uri="{FF2B5EF4-FFF2-40B4-BE49-F238E27FC236}">
              <a16:creationId xmlns:a16="http://schemas.microsoft.com/office/drawing/2014/main" id="{0969FC8F-1638-4BE8-8C34-7ECF8BC4BB5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5" name="AutoShape 3" descr="(question)">
          <a:extLst>
            <a:ext uri="{FF2B5EF4-FFF2-40B4-BE49-F238E27FC236}">
              <a16:creationId xmlns:a16="http://schemas.microsoft.com/office/drawing/2014/main" id="{9616B30A-5536-40BC-8FD8-339AEA6943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6" name="AutoShape 3" descr="(question)">
          <a:extLst>
            <a:ext uri="{FF2B5EF4-FFF2-40B4-BE49-F238E27FC236}">
              <a16:creationId xmlns:a16="http://schemas.microsoft.com/office/drawing/2014/main" id="{FB816BAD-0C4C-4EFC-B76F-F461D7B17D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7" name="AutoShape 3" descr="(question)">
          <a:extLst>
            <a:ext uri="{FF2B5EF4-FFF2-40B4-BE49-F238E27FC236}">
              <a16:creationId xmlns:a16="http://schemas.microsoft.com/office/drawing/2014/main" id="{A2054DBC-8951-4D62-A6DB-5AA6257F1E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8" name="AutoShape 3" descr="(question)">
          <a:extLst>
            <a:ext uri="{FF2B5EF4-FFF2-40B4-BE49-F238E27FC236}">
              <a16:creationId xmlns:a16="http://schemas.microsoft.com/office/drawing/2014/main" id="{47DC42FB-57B6-4D30-BA9D-2C9F74ABD7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59" name="AutoShape 3" descr="(question)">
          <a:extLst>
            <a:ext uri="{FF2B5EF4-FFF2-40B4-BE49-F238E27FC236}">
              <a16:creationId xmlns:a16="http://schemas.microsoft.com/office/drawing/2014/main" id="{CF92D4DE-3F24-4E92-978A-50715AA07E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0" name="AutoShape 3" descr="(question)">
          <a:extLst>
            <a:ext uri="{FF2B5EF4-FFF2-40B4-BE49-F238E27FC236}">
              <a16:creationId xmlns:a16="http://schemas.microsoft.com/office/drawing/2014/main" id="{23A086F2-1DA0-4134-AC2D-B113B65FC7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1" name="AutoShape 3" descr="(question)">
          <a:extLst>
            <a:ext uri="{FF2B5EF4-FFF2-40B4-BE49-F238E27FC236}">
              <a16:creationId xmlns:a16="http://schemas.microsoft.com/office/drawing/2014/main" id="{7E97586B-8343-443C-AB1B-DDC9E7A09F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2" name="AutoShape 3" descr="(question)">
          <a:extLst>
            <a:ext uri="{FF2B5EF4-FFF2-40B4-BE49-F238E27FC236}">
              <a16:creationId xmlns:a16="http://schemas.microsoft.com/office/drawing/2014/main" id="{ECB16C3E-9643-42D8-BD4B-CEE3CD0CF5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3" name="AutoShape 3" descr="(question)">
          <a:extLst>
            <a:ext uri="{FF2B5EF4-FFF2-40B4-BE49-F238E27FC236}">
              <a16:creationId xmlns:a16="http://schemas.microsoft.com/office/drawing/2014/main" id="{C4966090-016E-4FC0-8DAD-C56A2CB39C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4" name="AutoShape 3" descr="(question)">
          <a:extLst>
            <a:ext uri="{FF2B5EF4-FFF2-40B4-BE49-F238E27FC236}">
              <a16:creationId xmlns:a16="http://schemas.microsoft.com/office/drawing/2014/main" id="{37B40702-B73A-4448-AB29-C810BF0BBD9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5" name="AutoShape 3" descr="(question)">
          <a:extLst>
            <a:ext uri="{FF2B5EF4-FFF2-40B4-BE49-F238E27FC236}">
              <a16:creationId xmlns:a16="http://schemas.microsoft.com/office/drawing/2014/main" id="{B85A67EC-626A-4440-9660-9E7A504270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6" name="AutoShape 3" descr="(question)">
          <a:extLst>
            <a:ext uri="{FF2B5EF4-FFF2-40B4-BE49-F238E27FC236}">
              <a16:creationId xmlns:a16="http://schemas.microsoft.com/office/drawing/2014/main" id="{5CB87778-640C-4A62-8391-4C4B180E68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7" name="AutoShape 3" descr="(question)">
          <a:extLst>
            <a:ext uri="{FF2B5EF4-FFF2-40B4-BE49-F238E27FC236}">
              <a16:creationId xmlns:a16="http://schemas.microsoft.com/office/drawing/2014/main" id="{D90E364A-0D69-4AD2-A72F-17646A7256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8" name="AutoShape 3" descr="(question)">
          <a:extLst>
            <a:ext uri="{FF2B5EF4-FFF2-40B4-BE49-F238E27FC236}">
              <a16:creationId xmlns:a16="http://schemas.microsoft.com/office/drawing/2014/main" id="{6D9011F7-165B-4A4A-9735-E4CBB9FDCB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69" name="AutoShape 3" descr="(question)">
          <a:extLst>
            <a:ext uri="{FF2B5EF4-FFF2-40B4-BE49-F238E27FC236}">
              <a16:creationId xmlns:a16="http://schemas.microsoft.com/office/drawing/2014/main" id="{A7FCAE3F-6076-4CAB-ACA6-21A95191BA3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0" name="AutoShape 3" descr="(question)">
          <a:extLst>
            <a:ext uri="{FF2B5EF4-FFF2-40B4-BE49-F238E27FC236}">
              <a16:creationId xmlns:a16="http://schemas.microsoft.com/office/drawing/2014/main" id="{6201C77C-3911-4B7B-B7A0-FCEEB7092A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1" name="AutoShape 3" descr="(question)">
          <a:extLst>
            <a:ext uri="{FF2B5EF4-FFF2-40B4-BE49-F238E27FC236}">
              <a16:creationId xmlns:a16="http://schemas.microsoft.com/office/drawing/2014/main" id="{C2F82D05-DEF2-4AE7-97EC-A326DF4C11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2" name="AutoShape 3" descr="(question)">
          <a:extLst>
            <a:ext uri="{FF2B5EF4-FFF2-40B4-BE49-F238E27FC236}">
              <a16:creationId xmlns:a16="http://schemas.microsoft.com/office/drawing/2014/main" id="{8D2FF03F-9D47-4D4E-BB69-911A83AB93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3" name="AutoShape 3" descr="(question)">
          <a:extLst>
            <a:ext uri="{FF2B5EF4-FFF2-40B4-BE49-F238E27FC236}">
              <a16:creationId xmlns:a16="http://schemas.microsoft.com/office/drawing/2014/main" id="{07FEDD93-A721-48F4-9F19-8AD7C1C0C1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4" name="AutoShape 3" descr="(question)">
          <a:extLst>
            <a:ext uri="{FF2B5EF4-FFF2-40B4-BE49-F238E27FC236}">
              <a16:creationId xmlns:a16="http://schemas.microsoft.com/office/drawing/2014/main" id="{D027DA0D-6773-4B3C-8EC1-44421178E48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5" name="AutoShape 3" descr="(question)">
          <a:extLst>
            <a:ext uri="{FF2B5EF4-FFF2-40B4-BE49-F238E27FC236}">
              <a16:creationId xmlns:a16="http://schemas.microsoft.com/office/drawing/2014/main" id="{C5A258C4-310D-424A-A724-15F79F50FE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6" name="AutoShape 3" descr="(question)">
          <a:extLst>
            <a:ext uri="{FF2B5EF4-FFF2-40B4-BE49-F238E27FC236}">
              <a16:creationId xmlns:a16="http://schemas.microsoft.com/office/drawing/2014/main" id="{03ACA3A0-9E96-43F4-93F6-1643C12753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7" name="AutoShape 3" descr="(question)">
          <a:extLst>
            <a:ext uri="{FF2B5EF4-FFF2-40B4-BE49-F238E27FC236}">
              <a16:creationId xmlns:a16="http://schemas.microsoft.com/office/drawing/2014/main" id="{E7B8AE34-58A3-4D6A-9700-92AE236EA0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8" name="AutoShape 3" descr="(question)">
          <a:extLst>
            <a:ext uri="{FF2B5EF4-FFF2-40B4-BE49-F238E27FC236}">
              <a16:creationId xmlns:a16="http://schemas.microsoft.com/office/drawing/2014/main" id="{119E6C66-264E-4C0E-BBF6-9FCBE73B30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79" name="AutoShape 3" descr="(question)">
          <a:extLst>
            <a:ext uri="{FF2B5EF4-FFF2-40B4-BE49-F238E27FC236}">
              <a16:creationId xmlns:a16="http://schemas.microsoft.com/office/drawing/2014/main" id="{F2C81F84-63A0-43DF-A04F-FEA0FDA9A0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0" name="AutoShape 3" descr="(question)">
          <a:extLst>
            <a:ext uri="{FF2B5EF4-FFF2-40B4-BE49-F238E27FC236}">
              <a16:creationId xmlns:a16="http://schemas.microsoft.com/office/drawing/2014/main" id="{0B62C87A-C76B-426B-862D-8083E56907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1" name="AutoShape 3" descr="(question)">
          <a:extLst>
            <a:ext uri="{FF2B5EF4-FFF2-40B4-BE49-F238E27FC236}">
              <a16:creationId xmlns:a16="http://schemas.microsoft.com/office/drawing/2014/main" id="{3FCD211E-0A0E-4991-9093-09AB7DB3702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2" name="AutoShape 3" descr="(question)">
          <a:extLst>
            <a:ext uri="{FF2B5EF4-FFF2-40B4-BE49-F238E27FC236}">
              <a16:creationId xmlns:a16="http://schemas.microsoft.com/office/drawing/2014/main" id="{1CF011A2-77B0-4CAD-8EF3-A387475FB6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3" name="AutoShape 3" descr="(question)">
          <a:extLst>
            <a:ext uri="{FF2B5EF4-FFF2-40B4-BE49-F238E27FC236}">
              <a16:creationId xmlns:a16="http://schemas.microsoft.com/office/drawing/2014/main" id="{0E7F30CB-CAF4-4BCE-98AF-CBC3BE7352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4" name="AutoShape 3" descr="(question)">
          <a:extLst>
            <a:ext uri="{FF2B5EF4-FFF2-40B4-BE49-F238E27FC236}">
              <a16:creationId xmlns:a16="http://schemas.microsoft.com/office/drawing/2014/main" id="{4B3B4899-8134-4236-92F7-F58370067F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5" name="AutoShape 3" descr="(question)">
          <a:extLst>
            <a:ext uri="{FF2B5EF4-FFF2-40B4-BE49-F238E27FC236}">
              <a16:creationId xmlns:a16="http://schemas.microsoft.com/office/drawing/2014/main" id="{0A994CBA-35DD-429B-9C21-2F516CC860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6" name="AutoShape 3" descr="(question)">
          <a:extLst>
            <a:ext uri="{FF2B5EF4-FFF2-40B4-BE49-F238E27FC236}">
              <a16:creationId xmlns:a16="http://schemas.microsoft.com/office/drawing/2014/main" id="{7CB4BE48-4BFC-46FE-8A0E-D0DBD29323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7" name="AutoShape 3" descr="(question)">
          <a:extLst>
            <a:ext uri="{FF2B5EF4-FFF2-40B4-BE49-F238E27FC236}">
              <a16:creationId xmlns:a16="http://schemas.microsoft.com/office/drawing/2014/main" id="{1C7B56FA-EE81-4801-9F41-AA1E23CAC4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8" name="AutoShape 3" descr="(question)">
          <a:extLst>
            <a:ext uri="{FF2B5EF4-FFF2-40B4-BE49-F238E27FC236}">
              <a16:creationId xmlns:a16="http://schemas.microsoft.com/office/drawing/2014/main" id="{272DC516-1DC6-4642-B8EE-13EC39F114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89" name="AutoShape 3" descr="(question)">
          <a:extLst>
            <a:ext uri="{FF2B5EF4-FFF2-40B4-BE49-F238E27FC236}">
              <a16:creationId xmlns:a16="http://schemas.microsoft.com/office/drawing/2014/main" id="{7C561A68-CF77-420D-8CEC-92BF2034E53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0" name="AutoShape 3" descr="(question)">
          <a:extLst>
            <a:ext uri="{FF2B5EF4-FFF2-40B4-BE49-F238E27FC236}">
              <a16:creationId xmlns:a16="http://schemas.microsoft.com/office/drawing/2014/main" id="{EF7B25C0-E92F-4679-9AFF-DDE69E3F49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1" name="AutoShape 3" descr="(question)">
          <a:extLst>
            <a:ext uri="{FF2B5EF4-FFF2-40B4-BE49-F238E27FC236}">
              <a16:creationId xmlns:a16="http://schemas.microsoft.com/office/drawing/2014/main" id="{A380361F-A17C-48BF-A19E-4CE206AF65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2" name="AutoShape 3" descr="(question)">
          <a:extLst>
            <a:ext uri="{FF2B5EF4-FFF2-40B4-BE49-F238E27FC236}">
              <a16:creationId xmlns:a16="http://schemas.microsoft.com/office/drawing/2014/main" id="{5CA20600-3840-4E52-9A0B-58268D5D99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3" name="AutoShape 3" descr="(question)">
          <a:extLst>
            <a:ext uri="{FF2B5EF4-FFF2-40B4-BE49-F238E27FC236}">
              <a16:creationId xmlns:a16="http://schemas.microsoft.com/office/drawing/2014/main" id="{A491DB53-5EB2-44DE-8982-7FD78B47C0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4" name="AutoShape 3" descr="(question)">
          <a:extLst>
            <a:ext uri="{FF2B5EF4-FFF2-40B4-BE49-F238E27FC236}">
              <a16:creationId xmlns:a16="http://schemas.microsoft.com/office/drawing/2014/main" id="{55524780-8922-4098-A550-9491FE1D8B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5" name="AutoShape 3" descr="(question)">
          <a:extLst>
            <a:ext uri="{FF2B5EF4-FFF2-40B4-BE49-F238E27FC236}">
              <a16:creationId xmlns:a16="http://schemas.microsoft.com/office/drawing/2014/main" id="{93710F48-36D8-4979-A301-493DCF4946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6" name="AutoShape 3" descr="(question)">
          <a:extLst>
            <a:ext uri="{FF2B5EF4-FFF2-40B4-BE49-F238E27FC236}">
              <a16:creationId xmlns:a16="http://schemas.microsoft.com/office/drawing/2014/main" id="{86B0D593-30A4-46B9-B3FB-46D1C526CF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7" name="AutoShape 3" descr="(question)">
          <a:extLst>
            <a:ext uri="{FF2B5EF4-FFF2-40B4-BE49-F238E27FC236}">
              <a16:creationId xmlns:a16="http://schemas.microsoft.com/office/drawing/2014/main" id="{7858D215-544B-4D6F-AD8A-EDD54C3700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8" name="AutoShape 3" descr="(question)">
          <a:extLst>
            <a:ext uri="{FF2B5EF4-FFF2-40B4-BE49-F238E27FC236}">
              <a16:creationId xmlns:a16="http://schemas.microsoft.com/office/drawing/2014/main" id="{02109388-CE20-4417-99B8-5B09972FDF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499" name="AutoShape 3" descr="(question)">
          <a:extLst>
            <a:ext uri="{FF2B5EF4-FFF2-40B4-BE49-F238E27FC236}">
              <a16:creationId xmlns:a16="http://schemas.microsoft.com/office/drawing/2014/main" id="{C5470491-FC8A-4E20-9873-6BB326E6765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0" name="AutoShape 3" descr="(question)">
          <a:extLst>
            <a:ext uri="{FF2B5EF4-FFF2-40B4-BE49-F238E27FC236}">
              <a16:creationId xmlns:a16="http://schemas.microsoft.com/office/drawing/2014/main" id="{1E85F414-32B0-4851-B182-2228723FA3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1" name="AutoShape 3" descr="(question)">
          <a:extLst>
            <a:ext uri="{FF2B5EF4-FFF2-40B4-BE49-F238E27FC236}">
              <a16:creationId xmlns:a16="http://schemas.microsoft.com/office/drawing/2014/main" id="{11C52D92-8733-41B6-A924-C420060CEE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2" name="AutoShape 3" descr="(question)">
          <a:extLst>
            <a:ext uri="{FF2B5EF4-FFF2-40B4-BE49-F238E27FC236}">
              <a16:creationId xmlns:a16="http://schemas.microsoft.com/office/drawing/2014/main" id="{057296D5-4C3E-4A1E-A693-3686550543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3" name="AutoShape 3" descr="(question)">
          <a:extLst>
            <a:ext uri="{FF2B5EF4-FFF2-40B4-BE49-F238E27FC236}">
              <a16:creationId xmlns:a16="http://schemas.microsoft.com/office/drawing/2014/main" id="{C146F550-0793-4AD8-9A28-32AE320702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4" name="AutoShape 3" descr="(question)">
          <a:extLst>
            <a:ext uri="{FF2B5EF4-FFF2-40B4-BE49-F238E27FC236}">
              <a16:creationId xmlns:a16="http://schemas.microsoft.com/office/drawing/2014/main" id="{872FC308-FA5B-49FC-82A6-863CF66E17E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5" name="AutoShape 3" descr="(question)">
          <a:extLst>
            <a:ext uri="{FF2B5EF4-FFF2-40B4-BE49-F238E27FC236}">
              <a16:creationId xmlns:a16="http://schemas.microsoft.com/office/drawing/2014/main" id="{E079145A-551E-45FE-AAED-746C06D8B0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6" name="AutoShape 3" descr="(question)">
          <a:extLst>
            <a:ext uri="{FF2B5EF4-FFF2-40B4-BE49-F238E27FC236}">
              <a16:creationId xmlns:a16="http://schemas.microsoft.com/office/drawing/2014/main" id="{1ACF4447-F90D-4A75-8897-7BFDC5C6EB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7" name="AutoShape 3" descr="(question)">
          <a:extLst>
            <a:ext uri="{FF2B5EF4-FFF2-40B4-BE49-F238E27FC236}">
              <a16:creationId xmlns:a16="http://schemas.microsoft.com/office/drawing/2014/main" id="{19442959-ACBD-4881-98F8-E416702E7A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8" name="AutoShape 3" descr="(question)">
          <a:extLst>
            <a:ext uri="{FF2B5EF4-FFF2-40B4-BE49-F238E27FC236}">
              <a16:creationId xmlns:a16="http://schemas.microsoft.com/office/drawing/2014/main" id="{184FBCF5-D52B-4D5E-AD58-96DF1E4FDE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09" name="AutoShape 3" descr="(question)">
          <a:extLst>
            <a:ext uri="{FF2B5EF4-FFF2-40B4-BE49-F238E27FC236}">
              <a16:creationId xmlns:a16="http://schemas.microsoft.com/office/drawing/2014/main" id="{6FF2102C-0F67-4B5B-B78B-1D90E29B5DC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0" name="AutoShape 3" descr="(question)">
          <a:extLst>
            <a:ext uri="{FF2B5EF4-FFF2-40B4-BE49-F238E27FC236}">
              <a16:creationId xmlns:a16="http://schemas.microsoft.com/office/drawing/2014/main" id="{D5FE28EA-8667-4D8A-A1C2-DE0BEB6103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1" name="AutoShape 3" descr="(question)">
          <a:extLst>
            <a:ext uri="{FF2B5EF4-FFF2-40B4-BE49-F238E27FC236}">
              <a16:creationId xmlns:a16="http://schemas.microsoft.com/office/drawing/2014/main" id="{E449A2B1-1063-4A4C-B579-26F9608085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2" name="AutoShape 3" descr="(question)">
          <a:extLst>
            <a:ext uri="{FF2B5EF4-FFF2-40B4-BE49-F238E27FC236}">
              <a16:creationId xmlns:a16="http://schemas.microsoft.com/office/drawing/2014/main" id="{B12D5080-7FCE-456A-ACB5-4924FCF73E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3" name="AutoShape 3" descr="(question)">
          <a:extLst>
            <a:ext uri="{FF2B5EF4-FFF2-40B4-BE49-F238E27FC236}">
              <a16:creationId xmlns:a16="http://schemas.microsoft.com/office/drawing/2014/main" id="{16AA94A3-C880-4657-A9FA-FFB470EC3C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4" name="AutoShape 3" descr="(question)">
          <a:extLst>
            <a:ext uri="{FF2B5EF4-FFF2-40B4-BE49-F238E27FC236}">
              <a16:creationId xmlns:a16="http://schemas.microsoft.com/office/drawing/2014/main" id="{63B6A59F-EEC7-439E-92DA-3A93D2F45B9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5" name="AutoShape 3" descr="(question)">
          <a:extLst>
            <a:ext uri="{FF2B5EF4-FFF2-40B4-BE49-F238E27FC236}">
              <a16:creationId xmlns:a16="http://schemas.microsoft.com/office/drawing/2014/main" id="{4668CFDA-745B-4371-A848-7A8756D8B6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6" name="AutoShape 3" descr="(question)">
          <a:extLst>
            <a:ext uri="{FF2B5EF4-FFF2-40B4-BE49-F238E27FC236}">
              <a16:creationId xmlns:a16="http://schemas.microsoft.com/office/drawing/2014/main" id="{5ADD138B-D20D-4E8F-B6A8-0425CF42B1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7" name="AutoShape 3" descr="(question)">
          <a:extLst>
            <a:ext uri="{FF2B5EF4-FFF2-40B4-BE49-F238E27FC236}">
              <a16:creationId xmlns:a16="http://schemas.microsoft.com/office/drawing/2014/main" id="{3722C3EF-4283-4CC1-97E0-7E25A163F9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105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8" name="AutoShape 3" descr="(question)">
          <a:extLst>
            <a:ext uri="{FF2B5EF4-FFF2-40B4-BE49-F238E27FC236}">
              <a16:creationId xmlns:a16="http://schemas.microsoft.com/office/drawing/2014/main" id="{002E521D-AA3B-41AE-9B7A-3DD601598B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19" name="AutoShape 3" descr="(question)">
          <a:extLst>
            <a:ext uri="{FF2B5EF4-FFF2-40B4-BE49-F238E27FC236}">
              <a16:creationId xmlns:a16="http://schemas.microsoft.com/office/drawing/2014/main" id="{ADEDB558-F730-4B06-B8E8-42F6EE091C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0" name="AutoShape 3" descr="(question)">
          <a:extLst>
            <a:ext uri="{FF2B5EF4-FFF2-40B4-BE49-F238E27FC236}">
              <a16:creationId xmlns:a16="http://schemas.microsoft.com/office/drawing/2014/main" id="{E63B2E22-1CD6-4AD5-8BB4-EE5B974266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1" name="AutoShape 3" descr="(question)">
          <a:extLst>
            <a:ext uri="{FF2B5EF4-FFF2-40B4-BE49-F238E27FC236}">
              <a16:creationId xmlns:a16="http://schemas.microsoft.com/office/drawing/2014/main" id="{DAA2901D-CE7A-4794-907A-FBC7C9692A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2" name="AutoShape 3" descr="(question)">
          <a:extLst>
            <a:ext uri="{FF2B5EF4-FFF2-40B4-BE49-F238E27FC236}">
              <a16:creationId xmlns:a16="http://schemas.microsoft.com/office/drawing/2014/main" id="{652F7198-68A7-4E78-AD98-93026991E8C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3" name="AutoShape 3" descr="(question)">
          <a:extLst>
            <a:ext uri="{FF2B5EF4-FFF2-40B4-BE49-F238E27FC236}">
              <a16:creationId xmlns:a16="http://schemas.microsoft.com/office/drawing/2014/main" id="{70A51936-10C6-4FA6-8480-5D087F54DE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4" name="AutoShape 3" descr="(question)">
          <a:extLst>
            <a:ext uri="{FF2B5EF4-FFF2-40B4-BE49-F238E27FC236}">
              <a16:creationId xmlns:a16="http://schemas.microsoft.com/office/drawing/2014/main" id="{B3E2284B-52BB-4C4C-93E8-2A87EDEB95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5" name="AutoShape 3" descr="(question)">
          <a:extLst>
            <a:ext uri="{FF2B5EF4-FFF2-40B4-BE49-F238E27FC236}">
              <a16:creationId xmlns:a16="http://schemas.microsoft.com/office/drawing/2014/main" id="{292DF4AD-D360-48D7-B00B-719BE2662F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6" name="AutoShape 3" descr="(question)">
          <a:extLst>
            <a:ext uri="{FF2B5EF4-FFF2-40B4-BE49-F238E27FC236}">
              <a16:creationId xmlns:a16="http://schemas.microsoft.com/office/drawing/2014/main" id="{1243E930-85E0-4110-8D04-A2FEB08A4D2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7" name="AutoShape 3" descr="(question)">
          <a:extLst>
            <a:ext uri="{FF2B5EF4-FFF2-40B4-BE49-F238E27FC236}">
              <a16:creationId xmlns:a16="http://schemas.microsoft.com/office/drawing/2014/main" id="{9C8FB489-0749-42FD-B43F-40C2CEEB59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8" name="AutoShape 3" descr="(question)">
          <a:extLst>
            <a:ext uri="{FF2B5EF4-FFF2-40B4-BE49-F238E27FC236}">
              <a16:creationId xmlns:a16="http://schemas.microsoft.com/office/drawing/2014/main" id="{8AF25CA7-2387-40A5-8544-C5CD7E9AAF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29" name="AutoShape 3" descr="(question)">
          <a:extLst>
            <a:ext uri="{FF2B5EF4-FFF2-40B4-BE49-F238E27FC236}">
              <a16:creationId xmlns:a16="http://schemas.microsoft.com/office/drawing/2014/main" id="{C41CD6E5-56F8-4E4E-832A-0A74E4EDAB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0" name="AutoShape 3" descr="(question)">
          <a:extLst>
            <a:ext uri="{FF2B5EF4-FFF2-40B4-BE49-F238E27FC236}">
              <a16:creationId xmlns:a16="http://schemas.microsoft.com/office/drawing/2014/main" id="{9B68550C-303D-4FA6-8034-307FE7BEC3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1" name="AutoShape 3" descr="(question)">
          <a:extLst>
            <a:ext uri="{FF2B5EF4-FFF2-40B4-BE49-F238E27FC236}">
              <a16:creationId xmlns:a16="http://schemas.microsoft.com/office/drawing/2014/main" id="{4A722CE5-915F-49C6-9121-CB3AC6496A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2" name="AutoShape 3" descr="(question)">
          <a:extLst>
            <a:ext uri="{FF2B5EF4-FFF2-40B4-BE49-F238E27FC236}">
              <a16:creationId xmlns:a16="http://schemas.microsoft.com/office/drawing/2014/main" id="{40AEEBE1-9DDE-4303-8C25-EDDC3E198A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3" name="AutoShape 3" descr="(question)">
          <a:extLst>
            <a:ext uri="{FF2B5EF4-FFF2-40B4-BE49-F238E27FC236}">
              <a16:creationId xmlns:a16="http://schemas.microsoft.com/office/drawing/2014/main" id="{E80B3E06-E622-485F-BE3E-E9F058677A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4" name="AutoShape 3" descr="(question)">
          <a:extLst>
            <a:ext uri="{FF2B5EF4-FFF2-40B4-BE49-F238E27FC236}">
              <a16:creationId xmlns:a16="http://schemas.microsoft.com/office/drawing/2014/main" id="{71A39B3E-CA49-4738-A14F-BF35D557D5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5" name="AutoShape 3" descr="(question)">
          <a:extLst>
            <a:ext uri="{FF2B5EF4-FFF2-40B4-BE49-F238E27FC236}">
              <a16:creationId xmlns:a16="http://schemas.microsoft.com/office/drawing/2014/main" id="{C8165752-B84F-483A-8514-FF95D8B34A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6" name="AutoShape 3" descr="(question)">
          <a:extLst>
            <a:ext uri="{FF2B5EF4-FFF2-40B4-BE49-F238E27FC236}">
              <a16:creationId xmlns:a16="http://schemas.microsoft.com/office/drawing/2014/main" id="{6E9E2059-B6E5-48A9-9C6B-BD6FDC62DB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7" name="AutoShape 3" descr="(question)">
          <a:extLst>
            <a:ext uri="{FF2B5EF4-FFF2-40B4-BE49-F238E27FC236}">
              <a16:creationId xmlns:a16="http://schemas.microsoft.com/office/drawing/2014/main" id="{2C8D103F-DB5E-4AE2-91C3-B8970AD2D4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8" name="AutoShape 3" descr="(question)">
          <a:extLst>
            <a:ext uri="{FF2B5EF4-FFF2-40B4-BE49-F238E27FC236}">
              <a16:creationId xmlns:a16="http://schemas.microsoft.com/office/drawing/2014/main" id="{4BFB4292-7E38-4687-966C-CE84E54B56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39" name="AutoShape 3" descr="(question)">
          <a:extLst>
            <a:ext uri="{FF2B5EF4-FFF2-40B4-BE49-F238E27FC236}">
              <a16:creationId xmlns:a16="http://schemas.microsoft.com/office/drawing/2014/main" id="{B8BD2765-D1CB-4A3F-B37B-D559AA4846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0" name="AutoShape 3" descr="(question)">
          <a:extLst>
            <a:ext uri="{FF2B5EF4-FFF2-40B4-BE49-F238E27FC236}">
              <a16:creationId xmlns:a16="http://schemas.microsoft.com/office/drawing/2014/main" id="{7E6B2644-34E8-4D85-AEED-5B4110BB35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1" name="AutoShape 3" descr="(question)">
          <a:extLst>
            <a:ext uri="{FF2B5EF4-FFF2-40B4-BE49-F238E27FC236}">
              <a16:creationId xmlns:a16="http://schemas.microsoft.com/office/drawing/2014/main" id="{ED9E8C43-7FF3-4C4E-AE20-7F38434EFD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2" name="AutoShape 3" descr="(question)">
          <a:extLst>
            <a:ext uri="{FF2B5EF4-FFF2-40B4-BE49-F238E27FC236}">
              <a16:creationId xmlns:a16="http://schemas.microsoft.com/office/drawing/2014/main" id="{3816F7F0-BD40-411F-83A3-BE3A4FD4F1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3" name="AutoShape 3" descr="(question)">
          <a:extLst>
            <a:ext uri="{FF2B5EF4-FFF2-40B4-BE49-F238E27FC236}">
              <a16:creationId xmlns:a16="http://schemas.microsoft.com/office/drawing/2014/main" id="{FD46087A-0466-4281-BC3D-D9C50BD98B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4" name="AutoShape 3" descr="(question)">
          <a:extLst>
            <a:ext uri="{FF2B5EF4-FFF2-40B4-BE49-F238E27FC236}">
              <a16:creationId xmlns:a16="http://schemas.microsoft.com/office/drawing/2014/main" id="{0DA1984B-F8A1-4AD9-A3A8-D5F66B8919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5" name="AutoShape 3" descr="(question)">
          <a:extLst>
            <a:ext uri="{FF2B5EF4-FFF2-40B4-BE49-F238E27FC236}">
              <a16:creationId xmlns:a16="http://schemas.microsoft.com/office/drawing/2014/main" id="{2F75E31E-E91F-44AA-A433-C6FEBEB1AC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6" name="AutoShape 3" descr="(question)">
          <a:extLst>
            <a:ext uri="{FF2B5EF4-FFF2-40B4-BE49-F238E27FC236}">
              <a16:creationId xmlns:a16="http://schemas.microsoft.com/office/drawing/2014/main" id="{EF64E52B-CB5F-4DDD-83CE-BAFDD55949A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7" name="AutoShape 3" descr="(question)">
          <a:extLst>
            <a:ext uri="{FF2B5EF4-FFF2-40B4-BE49-F238E27FC236}">
              <a16:creationId xmlns:a16="http://schemas.microsoft.com/office/drawing/2014/main" id="{EF03B995-9EEA-42B2-8BAC-CC9AB6153E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8" name="AutoShape 3" descr="(question)">
          <a:extLst>
            <a:ext uri="{FF2B5EF4-FFF2-40B4-BE49-F238E27FC236}">
              <a16:creationId xmlns:a16="http://schemas.microsoft.com/office/drawing/2014/main" id="{FC975B05-2365-4ECC-AF0F-510B4E58D0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49" name="AutoShape 3" descr="(question)">
          <a:extLst>
            <a:ext uri="{FF2B5EF4-FFF2-40B4-BE49-F238E27FC236}">
              <a16:creationId xmlns:a16="http://schemas.microsoft.com/office/drawing/2014/main" id="{45E088FF-12DB-44F0-AD06-5A460DD845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0" name="AutoShape 3" descr="(question)">
          <a:extLst>
            <a:ext uri="{FF2B5EF4-FFF2-40B4-BE49-F238E27FC236}">
              <a16:creationId xmlns:a16="http://schemas.microsoft.com/office/drawing/2014/main" id="{6BA65E34-3003-4053-9C92-017128F698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1" name="AutoShape 3" descr="(question)">
          <a:extLst>
            <a:ext uri="{FF2B5EF4-FFF2-40B4-BE49-F238E27FC236}">
              <a16:creationId xmlns:a16="http://schemas.microsoft.com/office/drawing/2014/main" id="{CDBB6FDF-BB1D-4B23-A650-6959CE8139E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2" name="AutoShape 3" descr="(question)">
          <a:extLst>
            <a:ext uri="{FF2B5EF4-FFF2-40B4-BE49-F238E27FC236}">
              <a16:creationId xmlns:a16="http://schemas.microsoft.com/office/drawing/2014/main" id="{0AE25C8F-EEBB-486F-83BD-234D98C5A2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3" name="AutoShape 3" descr="(question)">
          <a:extLst>
            <a:ext uri="{FF2B5EF4-FFF2-40B4-BE49-F238E27FC236}">
              <a16:creationId xmlns:a16="http://schemas.microsoft.com/office/drawing/2014/main" id="{3F2D4848-AC40-4810-81EF-E5F4607C9F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4" name="AutoShape 3" descr="(question)">
          <a:extLst>
            <a:ext uri="{FF2B5EF4-FFF2-40B4-BE49-F238E27FC236}">
              <a16:creationId xmlns:a16="http://schemas.microsoft.com/office/drawing/2014/main" id="{322349F3-1135-4CD1-A14C-B234EB104F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5" name="AutoShape 3" descr="(question)">
          <a:extLst>
            <a:ext uri="{FF2B5EF4-FFF2-40B4-BE49-F238E27FC236}">
              <a16:creationId xmlns:a16="http://schemas.microsoft.com/office/drawing/2014/main" id="{4CF8E312-B283-4FB1-9D2F-C618C5171D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6" name="AutoShape 3" descr="(question)">
          <a:extLst>
            <a:ext uri="{FF2B5EF4-FFF2-40B4-BE49-F238E27FC236}">
              <a16:creationId xmlns:a16="http://schemas.microsoft.com/office/drawing/2014/main" id="{28DA2C29-BA3B-4EC9-9960-2D7C2FE011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7" name="AutoShape 3" descr="(question)">
          <a:extLst>
            <a:ext uri="{FF2B5EF4-FFF2-40B4-BE49-F238E27FC236}">
              <a16:creationId xmlns:a16="http://schemas.microsoft.com/office/drawing/2014/main" id="{83782CCC-D134-4EBC-A54A-92524B1126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8" name="AutoShape 3" descr="(question)">
          <a:extLst>
            <a:ext uri="{FF2B5EF4-FFF2-40B4-BE49-F238E27FC236}">
              <a16:creationId xmlns:a16="http://schemas.microsoft.com/office/drawing/2014/main" id="{139AF132-534E-475C-8C2A-B265BCBF52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59" name="AutoShape 3" descr="(question)">
          <a:extLst>
            <a:ext uri="{FF2B5EF4-FFF2-40B4-BE49-F238E27FC236}">
              <a16:creationId xmlns:a16="http://schemas.microsoft.com/office/drawing/2014/main" id="{4059130D-172C-49D2-9D6C-07D81D8D8E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0" name="AutoShape 3" descr="(question)">
          <a:extLst>
            <a:ext uri="{FF2B5EF4-FFF2-40B4-BE49-F238E27FC236}">
              <a16:creationId xmlns:a16="http://schemas.microsoft.com/office/drawing/2014/main" id="{E8B7C449-6E0C-4E4A-86E9-BEA4CFE366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1" name="AutoShape 3" descr="(question)">
          <a:extLst>
            <a:ext uri="{FF2B5EF4-FFF2-40B4-BE49-F238E27FC236}">
              <a16:creationId xmlns:a16="http://schemas.microsoft.com/office/drawing/2014/main" id="{FE41A1BE-9150-4E87-894C-20FCA6254A3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2" name="AutoShape 3" descr="(question)">
          <a:extLst>
            <a:ext uri="{FF2B5EF4-FFF2-40B4-BE49-F238E27FC236}">
              <a16:creationId xmlns:a16="http://schemas.microsoft.com/office/drawing/2014/main" id="{4BEED2D1-3F5C-4A81-8672-38180657BF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3" name="AutoShape 3" descr="(question)">
          <a:extLst>
            <a:ext uri="{FF2B5EF4-FFF2-40B4-BE49-F238E27FC236}">
              <a16:creationId xmlns:a16="http://schemas.microsoft.com/office/drawing/2014/main" id="{3E29A18E-BCAB-4D45-85D9-FF905ACD84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4" name="AutoShape 3" descr="(question)">
          <a:extLst>
            <a:ext uri="{FF2B5EF4-FFF2-40B4-BE49-F238E27FC236}">
              <a16:creationId xmlns:a16="http://schemas.microsoft.com/office/drawing/2014/main" id="{56382C33-E31B-4830-AC38-8D8633F79E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5" name="AutoShape 3" descr="(question)">
          <a:extLst>
            <a:ext uri="{FF2B5EF4-FFF2-40B4-BE49-F238E27FC236}">
              <a16:creationId xmlns:a16="http://schemas.microsoft.com/office/drawing/2014/main" id="{CF62AE66-C226-44CC-9112-2744AC62E3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6" name="AutoShape 3" descr="(question)">
          <a:extLst>
            <a:ext uri="{FF2B5EF4-FFF2-40B4-BE49-F238E27FC236}">
              <a16:creationId xmlns:a16="http://schemas.microsoft.com/office/drawing/2014/main" id="{E3705980-D4AB-431A-A716-1DF746BB40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7" name="AutoShape 3" descr="(question)">
          <a:extLst>
            <a:ext uri="{FF2B5EF4-FFF2-40B4-BE49-F238E27FC236}">
              <a16:creationId xmlns:a16="http://schemas.microsoft.com/office/drawing/2014/main" id="{8AED89CE-6CC3-4A10-BD16-3602F79F0C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8" name="AutoShape 3" descr="(question)">
          <a:extLst>
            <a:ext uri="{FF2B5EF4-FFF2-40B4-BE49-F238E27FC236}">
              <a16:creationId xmlns:a16="http://schemas.microsoft.com/office/drawing/2014/main" id="{CD4EAB85-A384-468D-B5B7-A1835B08C6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69" name="AutoShape 3" descr="(question)">
          <a:extLst>
            <a:ext uri="{FF2B5EF4-FFF2-40B4-BE49-F238E27FC236}">
              <a16:creationId xmlns:a16="http://schemas.microsoft.com/office/drawing/2014/main" id="{9382D325-5A14-46AA-A50A-6740D1C91B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0" name="AutoShape 3" descr="(question)">
          <a:extLst>
            <a:ext uri="{FF2B5EF4-FFF2-40B4-BE49-F238E27FC236}">
              <a16:creationId xmlns:a16="http://schemas.microsoft.com/office/drawing/2014/main" id="{DD046B0C-A8B8-434F-93D2-4C498A84E2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1" name="AutoShape 3" descr="(question)">
          <a:extLst>
            <a:ext uri="{FF2B5EF4-FFF2-40B4-BE49-F238E27FC236}">
              <a16:creationId xmlns:a16="http://schemas.microsoft.com/office/drawing/2014/main" id="{053E7D45-AB23-48EF-A7C8-F88C693F333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2" name="AutoShape 3" descr="(question)">
          <a:extLst>
            <a:ext uri="{FF2B5EF4-FFF2-40B4-BE49-F238E27FC236}">
              <a16:creationId xmlns:a16="http://schemas.microsoft.com/office/drawing/2014/main" id="{B409E596-498C-45F0-BFAD-718B2795D6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3" name="AutoShape 3" descr="(question)">
          <a:extLst>
            <a:ext uri="{FF2B5EF4-FFF2-40B4-BE49-F238E27FC236}">
              <a16:creationId xmlns:a16="http://schemas.microsoft.com/office/drawing/2014/main" id="{0EBE5A0C-0952-436D-B0FE-D3F4EBB42C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4" name="AutoShape 3" descr="(question)">
          <a:extLst>
            <a:ext uri="{FF2B5EF4-FFF2-40B4-BE49-F238E27FC236}">
              <a16:creationId xmlns:a16="http://schemas.microsoft.com/office/drawing/2014/main" id="{B7100999-204F-4287-8693-4560035945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5" name="AutoShape 3" descr="(question)">
          <a:extLst>
            <a:ext uri="{FF2B5EF4-FFF2-40B4-BE49-F238E27FC236}">
              <a16:creationId xmlns:a16="http://schemas.microsoft.com/office/drawing/2014/main" id="{1575286F-5175-4BBE-B878-2E8C5F93FD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6" name="AutoShape 3" descr="(question)">
          <a:extLst>
            <a:ext uri="{FF2B5EF4-FFF2-40B4-BE49-F238E27FC236}">
              <a16:creationId xmlns:a16="http://schemas.microsoft.com/office/drawing/2014/main" id="{76F16C9D-2A52-4216-82DD-40BB05494E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7" name="AutoShape 3" descr="(question)">
          <a:extLst>
            <a:ext uri="{FF2B5EF4-FFF2-40B4-BE49-F238E27FC236}">
              <a16:creationId xmlns:a16="http://schemas.microsoft.com/office/drawing/2014/main" id="{0886ADD9-6722-4698-8C4B-F55D4D9AB7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8" name="AutoShape 3" descr="(question)">
          <a:extLst>
            <a:ext uri="{FF2B5EF4-FFF2-40B4-BE49-F238E27FC236}">
              <a16:creationId xmlns:a16="http://schemas.microsoft.com/office/drawing/2014/main" id="{71B57F24-CF09-4420-AFA4-214DFC8DD0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79" name="AutoShape 3" descr="(question)">
          <a:extLst>
            <a:ext uri="{FF2B5EF4-FFF2-40B4-BE49-F238E27FC236}">
              <a16:creationId xmlns:a16="http://schemas.microsoft.com/office/drawing/2014/main" id="{4AEE321F-5AAE-4FAC-A35D-F21099825F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0" name="AutoShape 3" descr="(question)">
          <a:extLst>
            <a:ext uri="{FF2B5EF4-FFF2-40B4-BE49-F238E27FC236}">
              <a16:creationId xmlns:a16="http://schemas.microsoft.com/office/drawing/2014/main" id="{AF035BF7-3FEE-4F8D-9E3E-776013A311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1" name="AutoShape 3" descr="(question)">
          <a:extLst>
            <a:ext uri="{FF2B5EF4-FFF2-40B4-BE49-F238E27FC236}">
              <a16:creationId xmlns:a16="http://schemas.microsoft.com/office/drawing/2014/main" id="{0BDBA54E-B5E1-423A-876F-9A7A8FC9CAB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2" name="AutoShape 3" descr="(question)">
          <a:extLst>
            <a:ext uri="{FF2B5EF4-FFF2-40B4-BE49-F238E27FC236}">
              <a16:creationId xmlns:a16="http://schemas.microsoft.com/office/drawing/2014/main" id="{034072AE-3B22-45C7-859D-63C220677C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3" name="AutoShape 3" descr="(question)">
          <a:extLst>
            <a:ext uri="{FF2B5EF4-FFF2-40B4-BE49-F238E27FC236}">
              <a16:creationId xmlns:a16="http://schemas.microsoft.com/office/drawing/2014/main" id="{1D173CC9-CE87-4365-9E89-5C7F87C81C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4" name="AutoShape 3" descr="(question)">
          <a:extLst>
            <a:ext uri="{FF2B5EF4-FFF2-40B4-BE49-F238E27FC236}">
              <a16:creationId xmlns:a16="http://schemas.microsoft.com/office/drawing/2014/main" id="{11BF10E6-9F52-4846-9E2F-1BCDA6CDB4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5" name="AutoShape 3" descr="(question)">
          <a:extLst>
            <a:ext uri="{FF2B5EF4-FFF2-40B4-BE49-F238E27FC236}">
              <a16:creationId xmlns:a16="http://schemas.microsoft.com/office/drawing/2014/main" id="{EF21F294-A4F9-4DF9-8CD6-16919FB280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6" name="AutoShape 3" descr="(question)">
          <a:extLst>
            <a:ext uri="{FF2B5EF4-FFF2-40B4-BE49-F238E27FC236}">
              <a16:creationId xmlns:a16="http://schemas.microsoft.com/office/drawing/2014/main" id="{C6512288-823E-4531-B968-D4B24A2B45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7" name="AutoShape 3" descr="(question)">
          <a:extLst>
            <a:ext uri="{FF2B5EF4-FFF2-40B4-BE49-F238E27FC236}">
              <a16:creationId xmlns:a16="http://schemas.microsoft.com/office/drawing/2014/main" id="{8C862A09-2E56-40CA-AFDD-C4D56B14D0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8" name="AutoShape 3" descr="(question)">
          <a:extLst>
            <a:ext uri="{FF2B5EF4-FFF2-40B4-BE49-F238E27FC236}">
              <a16:creationId xmlns:a16="http://schemas.microsoft.com/office/drawing/2014/main" id="{3C46EBC0-547A-4C0F-86EB-8D71530063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89" name="AutoShape 3" descr="(question)">
          <a:extLst>
            <a:ext uri="{FF2B5EF4-FFF2-40B4-BE49-F238E27FC236}">
              <a16:creationId xmlns:a16="http://schemas.microsoft.com/office/drawing/2014/main" id="{E72A2E9C-2961-4031-B627-951C0C0EC9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0" name="AutoShape 3" descr="(question)">
          <a:extLst>
            <a:ext uri="{FF2B5EF4-FFF2-40B4-BE49-F238E27FC236}">
              <a16:creationId xmlns:a16="http://schemas.microsoft.com/office/drawing/2014/main" id="{C8F850C4-09DA-4FB2-B343-C8DCB111E0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1" name="AutoShape 3" descr="(question)">
          <a:extLst>
            <a:ext uri="{FF2B5EF4-FFF2-40B4-BE49-F238E27FC236}">
              <a16:creationId xmlns:a16="http://schemas.microsoft.com/office/drawing/2014/main" id="{D8172DD0-8D95-45BF-8D4B-599F694E96D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2" name="AutoShape 3" descr="(question)">
          <a:extLst>
            <a:ext uri="{FF2B5EF4-FFF2-40B4-BE49-F238E27FC236}">
              <a16:creationId xmlns:a16="http://schemas.microsoft.com/office/drawing/2014/main" id="{DC229D38-515D-4F52-B1C1-40D2A3F54A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3" name="AutoShape 3" descr="(question)">
          <a:extLst>
            <a:ext uri="{FF2B5EF4-FFF2-40B4-BE49-F238E27FC236}">
              <a16:creationId xmlns:a16="http://schemas.microsoft.com/office/drawing/2014/main" id="{851D9B89-BE05-4B57-A6F9-E82A6B121A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4" name="AutoShape 3" descr="(question)">
          <a:extLst>
            <a:ext uri="{FF2B5EF4-FFF2-40B4-BE49-F238E27FC236}">
              <a16:creationId xmlns:a16="http://schemas.microsoft.com/office/drawing/2014/main" id="{F6309741-137A-4C63-AEBB-3F2B90AD4F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5" name="AutoShape 3" descr="(question)">
          <a:extLst>
            <a:ext uri="{FF2B5EF4-FFF2-40B4-BE49-F238E27FC236}">
              <a16:creationId xmlns:a16="http://schemas.microsoft.com/office/drawing/2014/main" id="{02810DE6-68DE-4A29-8C32-A74A9C4F12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6" name="AutoShape 3" descr="(question)">
          <a:extLst>
            <a:ext uri="{FF2B5EF4-FFF2-40B4-BE49-F238E27FC236}">
              <a16:creationId xmlns:a16="http://schemas.microsoft.com/office/drawing/2014/main" id="{BEF70145-E253-4D88-BA21-A9D208228E4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7" name="AutoShape 3" descr="(question)">
          <a:extLst>
            <a:ext uri="{FF2B5EF4-FFF2-40B4-BE49-F238E27FC236}">
              <a16:creationId xmlns:a16="http://schemas.microsoft.com/office/drawing/2014/main" id="{18486399-92CE-43C0-B3C5-F9CF47CCD0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8" name="AutoShape 3" descr="(question)">
          <a:extLst>
            <a:ext uri="{FF2B5EF4-FFF2-40B4-BE49-F238E27FC236}">
              <a16:creationId xmlns:a16="http://schemas.microsoft.com/office/drawing/2014/main" id="{ACDF33A8-6F4C-4976-8BAE-3AA142F6B7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599" name="AutoShape 3" descr="(question)">
          <a:extLst>
            <a:ext uri="{FF2B5EF4-FFF2-40B4-BE49-F238E27FC236}">
              <a16:creationId xmlns:a16="http://schemas.microsoft.com/office/drawing/2014/main" id="{44ED1719-681B-4C43-ADB5-A882E927D3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315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0" name="AutoShape 3" descr="(question)">
          <a:extLst>
            <a:ext uri="{FF2B5EF4-FFF2-40B4-BE49-F238E27FC236}">
              <a16:creationId xmlns:a16="http://schemas.microsoft.com/office/drawing/2014/main" id="{98B027FB-47BD-43CC-9C82-16A691AB3E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1" name="AutoShape 3" descr="(question)">
          <a:extLst>
            <a:ext uri="{FF2B5EF4-FFF2-40B4-BE49-F238E27FC236}">
              <a16:creationId xmlns:a16="http://schemas.microsoft.com/office/drawing/2014/main" id="{D6A95B92-D529-4B7D-BB85-15E453C58B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2" name="AutoShape 3" descr="(question)">
          <a:extLst>
            <a:ext uri="{FF2B5EF4-FFF2-40B4-BE49-F238E27FC236}">
              <a16:creationId xmlns:a16="http://schemas.microsoft.com/office/drawing/2014/main" id="{378904A0-F2A7-4296-8D56-0E227A12AC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3" name="AutoShape 3" descr="(question)">
          <a:extLst>
            <a:ext uri="{FF2B5EF4-FFF2-40B4-BE49-F238E27FC236}">
              <a16:creationId xmlns:a16="http://schemas.microsoft.com/office/drawing/2014/main" id="{ADF1FA70-1837-466D-AD7C-7CED16DC65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4" name="AutoShape 3" descr="(question)">
          <a:extLst>
            <a:ext uri="{FF2B5EF4-FFF2-40B4-BE49-F238E27FC236}">
              <a16:creationId xmlns:a16="http://schemas.microsoft.com/office/drawing/2014/main" id="{A7515CCE-CC82-49C7-A4F8-F39696397A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5" name="AutoShape 3" descr="(question)">
          <a:extLst>
            <a:ext uri="{FF2B5EF4-FFF2-40B4-BE49-F238E27FC236}">
              <a16:creationId xmlns:a16="http://schemas.microsoft.com/office/drawing/2014/main" id="{960CC736-D52B-4B84-8E8E-6BA450343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6" name="AutoShape 3" descr="(question)">
          <a:extLst>
            <a:ext uri="{FF2B5EF4-FFF2-40B4-BE49-F238E27FC236}">
              <a16:creationId xmlns:a16="http://schemas.microsoft.com/office/drawing/2014/main" id="{2BAA36DB-CF69-4A53-9C2F-F5E2A83D8B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246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7" name="AutoShape 3" descr="(question)">
          <a:extLst>
            <a:ext uri="{FF2B5EF4-FFF2-40B4-BE49-F238E27FC236}">
              <a16:creationId xmlns:a16="http://schemas.microsoft.com/office/drawing/2014/main" id="{AE6A0D47-32C4-4076-947B-3273F19FFA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8" name="AutoShape 3" descr="(question)">
          <a:extLst>
            <a:ext uri="{FF2B5EF4-FFF2-40B4-BE49-F238E27FC236}">
              <a16:creationId xmlns:a16="http://schemas.microsoft.com/office/drawing/2014/main" id="{0EBFA453-8897-4D60-8349-E72376B27D6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09" name="AutoShape 3" descr="(question)">
          <a:extLst>
            <a:ext uri="{FF2B5EF4-FFF2-40B4-BE49-F238E27FC236}">
              <a16:creationId xmlns:a16="http://schemas.microsoft.com/office/drawing/2014/main" id="{73562392-B160-4513-ADBA-5B1C320A69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0" name="AutoShape 3" descr="(question)">
          <a:extLst>
            <a:ext uri="{FF2B5EF4-FFF2-40B4-BE49-F238E27FC236}">
              <a16:creationId xmlns:a16="http://schemas.microsoft.com/office/drawing/2014/main" id="{530F769F-D910-4E2E-A7CF-46C7FDBFCB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1" name="AutoShape 3" descr="(question)">
          <a:extLst>
            <a:ext uri="{FF2B5EF4-FFF2-40B4-BE49-F238E27FC236}">
              <a16:creationId xmlns:a16="http://schemas.microsoft.com/office/drawing/2014/main" id="{46436BB6-3832-4DA4-865B-CF908C168E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2" name="AutoShape 3" descr="(question)">
          <a:extLst>
            <a:ext uri="{FF2B5EF4-FFF2-40B4-BE49-F238E27FC236}">
              <a16:creationId xmlns:a16="http://schemas.microsoft.com/office/drawing/2014/main" id="{A67957FF-814C-4B7B-9BDC-E4F25F7D0D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3" name="AutoShape 3" descr="(question)">
          <a:extLst>
            <a:ext uri="{FF2B5EF4-FFF2-40B4-BE49-F238E27FC236}">
              <a16:creationId xmlns:a16="http://schemas.microsoft.com/office/drawing/2014/main" id="{84A2E031-7147-4505-A7DE-2C03ABCFE7F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4" name="AutoShape 3" descr="(question)">
          <a:extLst>
            <a:ext uri="{FF2B5EF4-FFF2-40B4-BE49-F238E27FC236}">
              <a16:creationId xmlns:a16="http://schemas.microsoft.com/office/drawing/2014/main" id="{3FA0ADEE-5B22-4E9A-BD52-AD1B9E3224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5" name="AutoShape 3" descr="(question)">
          <a:extLst>
            <a:ext uri="{FF2B5EF4-FFF2-40B4-BE49-F238E27FC236}">
              <a16:creationId xmlns:a16="http://schemas.microsoft.com/office/drawing/2014/main" id="{1C483293-C251-4E38-83D6-A590596FA6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6" name="AutoShape 3" descr="(question)">
          <a:extLst>
            <a:ext uri="{FF2B5EF4-FFF2-40B4-BE49-F238E27FC236}">
              <a16:creationId xmlns:a16="http://schemas.microsoft.com/office/drawing/2014/main" id="{98E10E63-E890-4F47-8874-3D0376AF0A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7" name="AutoShape 3" descr="(question)">
          <a:extLst>
            <a:ext uri="{FF2B5EF4-FFF2-40B4-BE49-F238E27FC236}">
              <a16:creationId xmlns:a16="http://schemas.microsoft.com/office/drawing/2014/main" id="{A82ABC7A-5161-40E6-84BA-20C22A629F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8" name="AutoShape 3" descr="(question)">
          <a:extLst>
            <a:ext uri="{FF2B5EF4-FFF2-40B4-BE49-F238E27FC236}">
              <a16:creationId xmlns:a16="http://schemas.microsoft.com/office/drawing/2014/main" id="{B77556F4-8F59-4A75-B4B8-71BEA0549DC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19" name="AutoShape 3" descr="(question)">
          <a:extLst>
            <a:ext uri="{FF2B5EF4-FFF2-40B4-BE49-F238E27FC236}">
              <a16:creationId xmlns:a16="http://schemas.microsoft.com/office/drawing/2014/main" id="{ECBDCE5B-28A7-44D5-B8FC-54345DDD38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0" name="AutoShape 3" descr="(question)">
          <a:extLst>
            <a:ext uri="{FF2B5EF4-FFF2-40B4-BE49-F238E27FC236}">
              <a16:creationId xmlns:a16="http://schemas.microsoft.com/office/drawing/2014/main" id="{8D46DEB7-EF07-4158-B3B4-BEE9B43166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1" name="AutoShape 3" descr="(question)">
          <a:extLst>
            <a:ext uri="{FF2B5EF4-FFF2-40B4-BE49-F238E27FC236}">
              <a16:creationId xmlns:a16="http://schemas.microsoft.com/office/drawing/2014/main" id="{6FF3F59E-50D7-4E38-A2BB-FCDEDC539B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2" name="AutoShape 3" descr="(question)">
          <a:extLst>
            <a:ext uri="{FF2B5EF4-FFF2-40B4-BE49-F238E27FC236}">
              <a16:creationId xmlns:a16="http://schemas.microsoft.com/office/drawing/2014/main" id="{9611C213-98A9-4720-A5B4-F74F275DDF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3" name="AutoShape 3" descr="(question)">
          <a:extLst>
            <a:ext uri="{FF2B5EF4-FFF2-40B4-BE49-F238E27FC236}">
              <a16:creationId xmlns:a16="http://schemas.microsoft.com/office/drawing/2014/main" id="{1017C2EB-B2F0-4161-A73D-989CDADA8E4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4" name="AutoShape 3" descr="(question)">
          <a:extLst>
            <a:ext uri="{FF2B5EF4-FFF2-40B4-BE49-F238E27FC236}">
              <a16:creationId xmlns:a16="http://schemas.microsoft.com/office/drawing/2014/main" id="{08CBE93F-797A-4A0B-B028-AF62BF52DD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5" name="AutoShape 3" descr="(question)">
          <a:extLst>
            <a:ext uri="{FF2B5EF4-FFF2-40B4-BE49-F238E27FC236}">
              <a16:creationId xmlns:a16="http://schemas.microsoft.com/office/drawing/2014/main" id="{F3F88646-2635-4D77-81AB-44033CFB94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6" name="AutoShape 3" descr="(question)">
          <a:extLst>
            <a:ext uri="{FF2B5EF4-FFF2-40B4-BE49-F238E27FC236}">
              <a16:creationId xmlns:a16="http://schemas.microsoft.com/office/drawing/2014/main" id="{3E0B16E6-719E-4075-A702-80F39143FB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7" name="AutoShape 3" descr="(question)">
          <a:extLst>
            <a:ext uri="{FF2B5EF4-FFF2-40B4-BE49-F238E27FC236}">
              <a16:creationId xmlns:a16="http://schemas.microsoft.com/office/drawing/2014/main" id="{28653927-FF9E-44E1-BFFE-B2DF212FFA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8" name="AutoShape 3" descr="(question)">
          <a:extLst>
            <a:ext uri="{FF2B5EF4-FFF2-40B4-BE49-F238E27FC236}">
              <a16:creationId xmlns:a16="http://schemas.microsoft.com/office/drawing/2014/main" id="{1D2135BC-88C6-4C4E-87FB-7EDA3B3898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29" name="AutoShape 3" descr="(question)">
          <a:extLst>
            <a:ext uri="{FF2B5EF4-FFF2-40B4-BE49-F238E27FC236}">
              <a16:creationId xmlns:a16="http://schemas.microsoft.com/office/drawing/2014/main" id="{955D4F2B-DC00-45CB-8CE5-8838573863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0" name="AutoShape 3" descr="(question)">
          <a:extLst>
            <a:ext uri="{FF2B5EF4-FFF2-40B4-BE49-F238E27FC236}">
              <a16:creationId xmlns:a16="http://schemas.microsoft.com/office/drawing/2014/main" id="{7A0F7F74-114A-442D-BCB0-AA022B1F2B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1" name="AutoShape 3" descr="(question)">
          <a:extLst>
            <a:ext uri="{FF2B5EF4-FFF2-40B4-BE49-F238E27FC236}">
              <a16:creationId xmlns:a16="http://schemas.microsoft.com/office/drawing/2014/main" id="{FC4FC527-0298-46CC-B2E2-16F34EE5D5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2" name="AutoShape 3" descr="(question)">
          <a:extLst>
            <a:ext uri="{FF2B5EF4-FFF2-40B4-BE49-F238E27FC236}">
              <a16:creationId xmlns:a16="http://schemas.microsoft.com/office/drawing/2014/main" id="{DF42F741-C106-4732-91B9-76F2B6B219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3" name="AutoShape 3" descr="(question)">
          <a:extLst>
            <a:ext uri="{FF2B5EF4-FFF2-40B4-BE49-F238E27FC236}">
              <a16:creationId xmlns:a16="http://schemas.microsoft.com/office/drawing/2014/main" id="{5D3D7783-6BA8-4676-AB70-9664C499CE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4" name="AutoShape 3" descr="(question)">
          <a:extLst>
            <a:ext uri="{FF2B5EF4-FFF2-40B4-BE49-F238E27FC236}">
              <a16:creationId xmlns:a16="http://schemas.microsoft.com/office/drawing/2014/main" id="{062049C0-C6C9-4784-9367-413683781A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5" name="AutoShape 3" descr="(question)">
          <a:extLst>
            <a:ext uri="{FF2B5EF4-FFF2-40B4-BE49-F238E27FC236}">
              <a16:creationId xmlns:a16="http://schemas.microsoft.com/office/drawing/2014/main" id="{E0F778F6-398A-4B9F-8DD6-44DAAB7F10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6" name="AutoShape 3" descr="(question)">
          <a:extLst>
            <a:ext uri="{FF2B5EF4-FFF2-40B4-BE49-F238E27FC236}">
              <a16:creationId xmlns:a16="http://schemas.microsoft.com/office/drawing/2014/main" id="{7C820037-2F37-4A37-A361-B5DE87DD40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7" name="AutoShape 3" descr="(question)">
          <a:extLst>
            <a:ext uri="{FF2B5EF4-FFF2-40B4-BE49-F238E27FC236}">
              <a16:creationId xmlns:a16="http://schemas.microsoft.com/office/drawing/2014/main" id="{9B0CD042-9B21-4567-AB3C-57C0B8E28D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8" name="AutoShape 3" descr="(question)">
          <a:extLst>
            <a:ext uri="{FF2B5EF4-FFF2-40B4-BE49-F238E27FC236}">
              <a16:creationId xmlns:a16="http://schemas.microsoft.com/office/drawing/2014/main" id="{510F4F9B-1599-4E7D-88DE-5CA57B69A3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39" name="AutoShape 3" descr="(question)">
          <a:extLst>
            <a:ext uri="{FF2B5EF4-FFF2-40B4-BE49-F238E27FC236}">
              <a16:creationId xmlns:a16="http://schemas.microsoft.com/office/drawing/2014/main" id="{85191B74-85E4-4495-8CB2-95A6E697C9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0" name="AutoShape 3" descr="(question)">
          <a:extLst>
            <a:ext uri="{FF2B5EF4-FFF2-40B4-BE49-F238E27FC236}">
              <a16:creationId xmlns:a16="http://schemas.microsoft.com/office/drawing/2014/main" id="{B3A63067-6E1A-4D2A-910D-D90056157B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1" name="AutoShape 3" descr="(question)">
          <a:extLst>
            <a:ext uri="{FF2B5EF4-FFF2-40B4-BE49-F238E27FC236}">
              <a16:creationId xmlns:a16="http://schemas.microsoft.com/office/drawing/2014/main" id="{EB22C42B-74F2-4A46-B3EA-FFBEC8FDEC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2" name="AutoShape 3" descr="(question)">
          <a:extLst>
            <a:ext uri="{FF2B5EF4-FFF2-40B4-BE49-F238E27FC236}">
              <a16:creationId xmlns:a16="http://schemas.microsoft.com/office/drawing/2014/main" id="{A1D7A836-2C36-416F-A497-D3E3A6699E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3" name="AutoShape 3" descr="(question)">
          <a:extLst>
            <a:ext uri="{FF2B5EF4-FFF2-40B4-BE49-F238E27FC236}">
              <a16:creationId xmlns:a16="http://schemas.microsoft.com/office/drawing/2014/main" id="{F5E51F7F-1EB6-4DBC-88A1-A7406E3B3DF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4" name="AutoShape 3" descr="(question)">
          <a:extLst>
            <a:ext uri="{FF2B5EF4-FFF2-40B4-BE49-F238E27FC236}">
              <a16:creationId xmlns:a16="http://schemas.microsoft.com/office/drawing/2014/main" id="{A5118635-BE48-46A7-A749-2421A10EEB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5" name="AutoShape 3" descr="(question)">
          <a:extLst>
            <a:ext uri="{FF2B5EF4-FFF2-40B4-BE49-F238E27FC236}">
              <a16:creationId xmlns:a16="http://schemas.microsoft.com/office/drawing/2014/main" id="{4973B597-52FF-481A-875C-DC2C09431C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6" name="AutoShape 3" descr="(question)">
          <a:extLst>
            <a:ext uri="{FF2B5EF4-FFF2-40B4-BE49-F238E27FC236}">
              <a16:creationId xmlns:a16="http://schemas.microsoft.com/office/drawing/2014/main" id="{6DC04C99-ED6B-4203-8F34-5720E7B4E8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7" name="AutoShape 3" descr="(question)">
          <a:extLst>
            <a:ext uri="{FF2B5EF4-FFF2-40B4-BE49-F238E27FC236}">
              <a16:creationId xmlns:a16="http://schemas.microsoft.com/office/drawing/2014/main" id="{E2720E5F-32A0-4EC7-86D2-21179FFAB0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8" name="AutoShape 3" descr="(question)">
          <a:extLst>
            <a:ext uri="{FF2B5EF4-FFF2-40B4-BE49-F238E27FC236}">
              <a16:creationId xmlns:a16="http://schemas.microsoft.com/office/drawing/2014/main" id="{2DEFD156-D815-42FF-AF3B-F25351DFDEA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49" name="AutoShape 3" descr="(question)">
          <a:extLst>
            <a:ext uri="{FF2B5EF4-FFF2-40B4-BE49-F238E27FC236}">
              <a16:creationId xmlns:a16="http://schemas.microsoft.com/office/drawing/2014/main" id="{97553E15-D932-470F-937B-2255D098C2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0" name="AutoShape 3" descr="(question)">
          <a:extLst>
            <a:ext uri="{FF2B5EF4-FFF2-40B4-BE49-F238E27FC236}">
              <a16:creationId xmlns:a16="http://schemas.microsoft.com/office/drawing/2014/main" id="{82978D78-743A-47D2-8728-D274445EA9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1" name="AutoShape 3" descr="(question)">
          <a:extLst>
            <a:ext uri="{FF2B5EF4-FFF2-40B4-BE49-F238E27FC236}">
              <a16:creationId xmlns:a16="http://schemas.microsoft.com/office/drawing/2014/main" id="{9B27A36D-DF89-4524-8C9C-FE9839B7B8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2" name="AutoShape 3" descr="(question)">
          <a:extLst>
            <a:ext uri="{FF2B5EF4-FFF2-40B4-BE49-F238E27FC236}">
              <a16:creationId xmlns:a16="http://schemas.microsoft.com/office/drawing/2014/main" id="{A6A3C141-BD2A-48E1-B7A9-2B7A304CC6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3" name="AutoShape 3" descr="(question)">
          <a:extLst>
            <a:ext uri="{FF2B5EF4-FFF2-40B4-BE49-F238E27FC236}">
              <a16:creationId xmlns:a16="http://schemas.microsoft.com/office/drawing/2014/main" id="{26AE9C38-56C8-4C9B-AA28-F6B813068EE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4" name="AutoShape 3" descr="(question)">
          <a:extLst>
            <a:ext uri="{FF2B5EF4-FFF2-40B4-BE49-F238E27FC236}">
              <a16:creationId xmlns:a16="http://schemas.microsoft.com/office/drawing/2014/main" id="{17F38B96-941F-441E-A1E8-7CC601E687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5" name="AutoShape 3" descr="(question)">
          <a:extLst>
            <a:ext uri="{FF2B5EF4-FFF2-40B4-BE49-F238E27FC236}">
              <a16:creationId xmlns:a16="http://schemas.microsoft.com/office/drawing/2014/main" id="{72A5520D-7B92-4158-AC45-FAD9768925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6" name="AutoShape 3" descr="(question)">
          <a:extLst>
            <a:ext uri="{FF2B5EF4-FFF2-40B4-BE49-F238E27FC236}">
              <a16:creationId xmlns:a16="http://schemas.microsoft.com/office/drawing/2014/main" id="{228A4F33-FE12-44C7-B401-2C0F97A031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7" name="AutoShape 3" descr="(question)">
          <a:extLst>
            <a:ext uri="{FF2B5EF4-FFF2-40B4-BE49-F238E27FC236}">
              <a16:creationId xmlns:a16="http://schemas.microsoft.com/office/drawing/2014/main" id="{1BD5DE49-CEDF-44CA-8EA7-6493C44A1A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8" name="AutoShape 3" descr="(question)">
          <a:extLst>
            <a:ext uri="{FF2B5EF4-FFF2-40B4-BE49-F238E27FC236}">
              <a16:creationId xmlns:a16="http://schemas.microsoft.com/office/drawing/2014/main" id="{20766084-6E36-40C7-AEC8-270DB7959C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59" name="AutoShape 3" descr="(question)">
          <a:extLst>
            <a:ext uri="{FF2B5EF4-FFF2-40B4-BE49-F238E27FC236}">
              <a16:creationId xmlns:a16="http://schemas.microsoft.com/office/drawing/2014/main" id="{C2503178-7B46-4E1E-B11E-C3C2DAFE27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0" name="AutoShape 3" descr="(question)">
          <a:extLst>
            <a:ext uri="{FF2B5EF4-FFF2-40B4-BE49-F238E27FC236}">
              <a16:creationId xmlns:a16="http://schemas.microsoft.com/office/drawing/2014/main" id="{76ED37D0-7833-43A8-A6E8-5B5190219B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1" name="AutoShape 3" descr="(question)">
          <a:extLst>
            <a:ext uri="{FF2B5EF4-FFF2-40B4-BE49-F238E27FC236}">
              <a16:creationId xmlns:a16="http://schemas.microsoft.com/office/drawing/2014/main" id="{80049808-DBC0-448D-9177-FFEF606E7C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2" name="AutoShape 3" descr="(question)">
          <a:extLst>
            <a:ext uri="{FF2B5EF4-FFF2-40B4-BE49-F238E27FC236}">
              <a16:creationId xmlns:a16="http://schemas.microsoft.com/office/drawing/2014/main" id="{147758A7-F740-40E8-A6EB-57C537F4D8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3" name="AutoShape 3" descr="(question)">
          <a:extLst>
            <a:ext uri="{FF2B5EF4-FFF2-40B4-BE49-F238E27FC236}">
              <a16:creationId xmlns:a16="http://schemas.microsoft.com/office/drawing/2014/main" id="{68158EA7-146F-4A0E-8626-55836A3BB2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4" name="AutoShape 3" descr="(question)">
          <a:extLst>
            <a:ext uri="{FF2B5EF4-FFF2-40B4-BE49-F238E27FC236}">
              <a16:creationId xmlns:a16="http://schemas.microsoft.com/office/drawing/2014/main" id="{690DA895-AA10-41CD-A723-3D6B11B6C8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5" name="AutoShape 3" descr="(question)">
          <a:extLst>
            <a:ext uri="{FF2B5EF4-FFF2-40B4-BE49-F238E27FC236}">
              <a16:creationId xmlns:a16="http://schemas.microsoft.com/office/drawing/2014/main" id="{965F29AC-5ABF-4C64-A927-CDD2FB8CC0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6" name="AutoShape 3" descr="(question)">
          <a:extLst>
            <a:ext uri="{FF2B5EF4-FFF2-40B4-BE49-F238E27FC236}">
              <a16:creationId xmlns:a16="http://schemas.microsoft.com/office/drawing/2014/main" id="{ADFFA77F-4507-4664-B2A4-D3147A0FC3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7" name="AutoShape 3" descr="(question)">
          <a:extLst>
            <a:ext uri="{FF2B5EF4-FFF2-40B4-BE49-F238E27FC236}">
              <a16:creationId xmlns:a16="http://schemas.microsoft.com/office/drawing/2014/main" id="{8B8D668C-A722-417C-BD3C-DF9DCBD29D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8" name="AutoShape 3" descr="(question)">
          <a:extLst>
            <a:ext uri="{FF2B5EF4-FFF2-40B4-BE49-F238E27FC236}">
              <a16:creationId xmlns:a16="http://schemas.microsoft.com/office/drawing/2014/main" id="{0E97A0D6-A547-44BD-9B41-A778C0C4E69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69" name="AutoShape 3" descr="(question)">
          <a:extLst>
            <a:ext uri="{FF2B5EF4-FFF2-40B4-BE49-F238E27FC236}">
              <a16:creationId xmlns:a16="http://schemas.microsoft.com/office/drawing/2014/main" id="{2F57E117-F3AB-48B6-A41F-DEE8611303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0" name="AutoShape 3" descr="(question)">
          <a:extLst>
            <a:ext uri="{FF2B5EF4-FFF2-40B4-BE49-F238E27FC236}">
              <a16:creationId xmlns:a16="http://schemas.microsoft.com/office/drawing/2014/main" id="{B6DF5C3D-4D96-4533-9B41-D8384675AB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1" name="AutoShape 3" descr="(question)">
          <a:extLst>
            <a:ext uri="{FF2B5EF4-FFF2-40B4-BE49-F238E27FC236}">
              <a16:creationId xmlns:a16="http://schemas.microsoft.com/office/drawing/2014/main" id="{505CB2B6-CDD4-4C7A-80FB-AB4FCD9FC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2" name="AutoShape 3" descr="(question)">
          <a:extLst>
            <a:ext uri="{FF2B5EF4-FFF2-40B4-BE49-F238E27FC236}">
              <a16:creationId xmlns:a16="http://schemas.microsoft.com/office/drawing/2014/main" id="{9B5EC3A5-240C-4358-A114-5E2B37395F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3" name="AutoShape 3" descr="(question)">
          <a:extLst>
            <a:ext uri="{FF2B5EF4-FFF2-40B4-BE49-F238E27FC236}">
              <a16:creationId xmlns:a16="http://schemas.microsoft.com/office/drawing/2014/main" id="{50FAA92C-B019-403B-B294-F3888DE30F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4" name="AutoShape 3" descr="(question)">
          <a:extLst>
            <a:ext uri="{FF2B5EF4-FFF2-40B4-BE49-F238E27FC236}">
              <a16:creationId xmlns:a16="http://schemas.microsoft.com/office/drawing/2014/main" id="{BF44D4BD-DF98-49DA-8148-D85EC368C1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5" name="AutoShape 3" descr="(question)">
          <a:extLst>
            <a:ext uri="{FF2B5EF4-FFF2-40B4-BE49-F238E27FC236}">
              <a16:creationId xmlns:a16="http://schemas.microsoft.com/office/drawing/2014/main" id="{77BA745C-3878-4158-A608-C06D2EBE5F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6" name="AutoShape 3" descr="(question)">
          <a:extLst>
            <a:ext uri="{FF2B5EF4-FFF2-40B4-BE49-F238E27FC236}">
              <a16:creationId xmlns:a16="http://schemas.microsoft.com/office/drawing/2014/main" id="{F5CC26A8-452D-4708-9628-A584C9EA43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7" name="AutoShape 3" descr="(question)">
          <a:extLst>
            <a:ext uri="{FF2B5EF4-FFF2-40B4-BE49-F238E27FC236}">
              <a16:creationId xmlns:a16="http://schemas.microsoft.com/office/drawing/2014/main" id="{0F0FF502-F78D-4B14-8724-CB4CC933FA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8" name="AutoShape 3" descr="(question)">
          <a:extLst>
            <a:ext uri="{FF2B5EF4-FFF2-40B4-BE49-F238E27FC236}">
              <a16:creationId xmlns:a16="http://schemas.microsoft.com/office/drawing/2014/main" id="{98BEAAAD-D650-49A8-A6E9-B9E5B47A2CA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79" name="AutoShape 3" descr="(question)">
          <a:extLst>
            <a:ext uri="{FF2B5EF4-FFF2-40B4-BE49-F238E27FC236}">
              <a16:creationId xmlns:a16="http://schemas.microsoft.com/office/drawing/2014/main" id="{76E9F92F-75D1-4692-B7F8-85BC21CEAE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0" name="AutoShape 3" descr="(question)">
          <a:extLst>
            <a:ext uri="{FF2B5EF4-FFF2-40B4-BE49-F238E27FC236}">
              <a16:creationId xmlns:a16="http://schemas.microsoft.com/office/drawing/2014/main" id="{F2DEE5AB-F882-4047-90CC-897D94B0BB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5817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2" name="AutoShape 3" descr="(question)">
          <a:extLst>
            <a:ext uri="{FF2B5EF4-FFF2-40B4-BE49-F238E27FC236}">
              <a16:creationId xmlns:a16="http://schemas.microsoft.com/office/drawing/2014/main" id="{9390CE99-D4C3-4A23-B9FE-665A6DC89F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3" name="AutoShape 3" descr="(question)">
          <a:extLst>
            <a:ext uri="{FF2B5EF4-FFF2-40B4-BE49-F238E27FC236}">
              <a16:creationId xmlns:a16="http://schemas.microsoft.com/office/drawing/2014/main" id="{A3E607F1-B2EC-4F08-82B4-F948A6FB03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4" name="AutoShape 3" descr="(question)">
          <a:extLst>
            <a:ext uri="{FF2B5EF4-FFF2-40B4-BE49-F238E27FC236}">
              <a16:creationId xmlns:a16="http://schemas.microsoft.com/office/drawing/2014/main" id="{6ED2F106-298B-4E37-A779-06BCD214DE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5" name="AutoShape 3" descr="(question)">
          <a:extLst>
            <a:ext uri="{FF2B5EF4-FFF2-40B4-BE49-F238E27FC236}">
              <a16:creationId xmlns:a16="http://schemas.microsoft.com/office/drawing/2014/main" id="{4E29522E-8DC5-4CFF-A4B5-B1385CAB55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6" name="AutoShape 3" descr="(question)">
          <a:extLst>
            <a:ext uri="{FF2B5EF4-FFF2-40B4-BE49-F238E27FC236}">
              <a16:creationId xmlns:a16="http://schemas.microsoft.com/office/drawing/2014/main" id="{3865928D-CCB3-47B7-9CBF-487E32CC310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7" name="AutoShape 3" descr="(question)">
          <a:extLst>
            <a:ext uri="{FF2B5EF4-FFF2-40B4-BE49-F238E27FC236}">
              <a16:creationId xmlns:a16="http://schemas.microsoft.com/office/drawing/2014/main" id="{E8C005C7-6809-4742-8A01-9225EFC1F7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8" name="AutoShape 3" descr="(question)">
          <a:extLst>
            <a:ext uri="{FF2B5EF4-FFF2-40B4-BE49-F238E27FC236}">
              <a16:creationId xmlns:a16="http://schemas.microsoft.com/office/drawing/2014/main" id="{5A3CE383-E02C-466F-9BDB-C42EAF5498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89" name="AutoShape 3" descr="(question)">
          <a:extLst>
            <a:ext uri="{FF2B5EF4-FFF2-40B4-BE49-F238E27FC236}">
              <a16:creationId xmlns:a16="http://schemas.microsoft.com/office/drawing/2014/main" id="{18CE03BF-D25D-4311-98FF-33A684E13E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0" name="AutoShape 3" descr="(question)">
          <a:extLst>
            <a:ext uri="{FF2B5EF4-FFF2-40B4-BE49-F238E27FC236}">
              <a16:creationId xmlns:a16="http://schemas.microsoft.com/office/drawing/2014/main" id="{CB1AE135-2FCE-4056-9565-B80319DF3A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1" name="AutoShape 3" descr="(question)">
          <a:extLst>
            <a:ext uri="{FF2B5EF4-FFF2-40B4-BE49-F238E27FC236}">
              <a16:creationId xmlns:a16="http://schemas.microsoft.com/office/drawing/2014/main" id="{232D48F2-C70C-4B49-A50D-E1450D0F7C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2" name="AutoShape 3" descr="(question)">
          <a:extLst>
            <a:ext uri="{FF2B5EF4-FFF2-40B4-BE49-F238E27FC236}">
              <a16:creationId xmlns:a16="http://schemas.microsoft.com/office/drawing/2014/main" id="{EB0C58A7-A3C4-449C-920B-5B5AD3B8FF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3" name="AutoShape 3" descr="(question)">
          <a:extLst>
            <a:ext uri="{FF2B5EF4-FFF2-40B4-BE49-F238E27FC236}">
              <a16:creationId xmlns:a16="http://schemas.microsoft.com/office/drawing/2014/main" id="{510116E6-1888-4A76-9C37-3FEF246132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4" name="AutoShape 3" descr="(question)">
          <a:extLst>
            <a:ext uri="{FF2B5EF4-FFF2-40B4-BE49-F238E27FC236}">
              <a16:creationId xmlns:a16="http://schemas.microsoft.com/office/drawing/2014/main" id="{1539EF56-750D-40E8-9B1E-87B18FA793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5" name="AutoShape 3" descr="(question)">
          <a:extLst>
            <a:ext uri="{FF2B5EF4-FFF2-40B4-BE49-F238E27FC236}">
              <a16:creationId xmlns:a16="http://schemas.microsoft.com/office/drawing/2014/main" id="{DEE42E92-0922-4BE5-8FA2-B5A4AE9F957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6" name="AutoShape 3" descr="(question)">
          <a:extLst>
            <a:ext uri="{FF2B5EF4-FFF2-40B4-BE49-F238E27FC236}">
              <a16:creationId xmlns:a16="http://schemas.microsoft.com/office/drawing/2014/main" id="{2E7E5664-93EC-4A1F-8C47-54D8B7C821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7" name="AutoShape 3" descr="(question)">
          <a:extLst>
            <a:ext uri="{FF2B5EF4-FFF2-40B4-BE49-F238E27FC236}">
              <a16:creationId xmlns:a16="http://schemas.microsoft.com/office/drawing/2014/main" id="{7B1D0192-BBBC-4570-981E-4C267563B9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8" name="AutoShape 3" descr="(question)">
          <a:extLst>
            <a:ext uri="{FF2B5EF4-FFF2-40B4-BE49-F238E27FC236}">
              <a16:creationId xmlns:a16="http://schemas.microsoft.com/office/drawing/2014/main" id="{FFA167A6-AA95-485B-A9D7-D4A0BBB5CF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699" name="AutoShape 3" descr="(question)">
          <a:extLst>
            <a:ext uri="{FF2B5EF4-FFF2-40B4-BE49-F238E27FC236}">
              <a16:creationId xmlns:a16="http://schemas.microsoft.com/office/drawing/2014/main" id="{5F85E6FD-12DB-4041-AF34-84263F479B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0" name="AutoShape 3" descr="(question)">
          <a:extLst>
            <a:ext uri="{FF2B5EF4-FFF2-40B4-BE49-F238E27FC236}">
              <a16:creationId xmlns:a16="http://schemas.microsoft.com/office/drawing/2014/main" id="{BA090383-38CB-4C36-9AC4-6B13E89A32B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1" name="AutoShape 3" descr="(question)">
          <a:extLst>
            <a:ext uri="{FF2B5EF4-FFF2-40B4-BE49-F238E27FC236}">
              <a16:creationId xmlns:a16="http://schemas.microsoft.com/office/drawing/2014/main" id="{A61A7633-DB94-4CE5-8B1D-A27CFB6A67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2" name="AutoShape 3" descr="(question)">
          <a:extLst>
            <a:ext uri="{FF2B5EF4-FFF2-40B4-BE49-F238E27FC236}">
              <a16:creationId xmlns:a16="http://schemas.microsoft.com/office/drawing/2014/main" id="{78EBB0C0-C7E9-4A3E-8166-C370545539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3" name="AutoShape 3" descr="(question)">
          <a:extLst>
            <a:ext uri="{FF2B5EF4-FFF2-40B4-BE49-F238E27FC236}">
              <a16:creationId xmlns:a16="http://schemas.microsoft.com/office/drawing/2014/main" id="{BA9A874A-986B-423C-8A7F-5A5E5F2DC3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4" name="AutoShape 3" descr="(question)">
          <a:extLst>
            <a:ext uri="{FF2B5EF4-FFF2-40B4-BE49-F238E27FC236}">
              <a16:creationId xmlns:a16="http://schemas.microsoft.com/office/drawing/2014/main" id="{5BD4E36A-6287-446C-A2B3-F6303BAE17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5" name="AutoShape 3" descr="(question)">
          <a:extLst>
            <a:ext uri="{FF2B5EF4-FFF2-40B4-BE49-F238E27FC236}">
              <a16:creationId xmlns:a16="http://schemas.microsoft.com/office/drawing/2014/main" id="{1BBEB8AC-63A6-454F-997A-C280932045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6" name="AutoShape 3" descr="(question)">
          <a:extLst>
            <a:ext uri="{FF2B5EF4-FFF2-40B4-BE49-F238E27FC236}">
              <a16:creationId xmlns:a16="http://schemas.microsoft.com/office/drawing/2014/main" id="{60E78009-DB76-42E1-9FDA-34EC9C7705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7" name="AutoShape 3" descr="(question)">
          <a:extLst>
            <a:ext uri="{FF2B5EF4-FFF2-40B4-BE49-F238E27FC236}">
              <a16:creationId xmlns:a16="http://schemas.microsoft.com/office/drawing/2014/main" id="{8CFC897D-3AA7-4FB5-B834-1726A8EADD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8" name="AutoShape 3" descr="(question)">
          <a:extLst>
            <a:ext uri="{FF2B5EF4-FFF2-40B4-BE49-F238E27FC236}">
              <a16:creationId xmlns:a16="http://schemas.microsoft.com/office/drawing/2014/main" id="{01C1693E-9947-4181-9201-DEC27CD5F8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09" name="AutoShape 3" descr="(question)">
          <a:extLst>
            <a:ext uri="{FF2B5EF4-FFF2-40B4-BE49-F238E27FC236}">
              <a16:creationId xmlns:a16="http://schemas.microsoft.com/office/drawing/2014/main" id="{CD4BE6C0-7600-4F61-ACE1-64948C8365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0" name="AutoShape 3" descr="(question)">
          <a:extLst>
            <a:ext uri="{FF2B5EF4-FFF2-40B4-BE49-F238E27FC236}">
              <a16:creationId xmlns:a16="http://schemas.microsoft.com/office/drawing/2014/main" id="{4E731EB3-FE4E-4ABB-8015-30F05E900D5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1" name="AutoShape 3" descr="(question)">
          <a:extLst>
            <a:ext uri="{FF2B5EF4-FFF2-40B4-BE49-F238E27FC236}">
              <a16:creationId xmlns:a16="http://schemas.microsoft.com/office/drawing/2014/main" id="{D22444DC-F34E-4CD7-AA72-67B3056A48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2" name="AutoShape 3" descr="(question)">
          <a:extLst>
            <a:ext uri="{FF2B5EF4-FFF2-40B4-BE49-F238E27FC236}">
              <a16:creationId xmlns:a16="http://schemas.microsoft.com/office/drawing/2014/main" id="{4EAD594F-A0B1-43FF-A6A1-2594ED7EE0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3" name="AutoShape 3" descr="(question)">
          <a:extLst>
            <a:ext uri="{FF2B5EF4-FFF2-40B4-BE49-F238E27FC236}">
              <a16:creationId xmlns:a16="http://schemas.microsoft.com/office/drawing/2014/main" id="{1022A4C5-A37F-4449-A1E4-555D8C1BF6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4" name="AutoShape 3" descr="(question)">
          <a:extLst>
            <a:ext uri="{FF2B5EF4-FFF2-40B4-BE49-F238E27FC236}">
              <a16:creationId xmlns:a16="http://schemas.microsoft.com/office/drawing/2014/main" id="{2550165D-01ED-4FC3-B9AC-6633F650E4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5" name="AutoShape 3" descr="(question)">
          <a:extLst>
            <a:ext uri="{FF2B5EF4-FFF2-40B4-BE49-F238E27FC236}">
              <a16:creationId xmlns:a16="http://schemas.microsoft.com/office/drawing/2014/main" id="{D255DEC5-233D-4389-B0E2-0A8F58E9F66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6" name="AutoShape 3" descr="(question)">
          <a:extLst>
            <a:ext uri="{FF2B5EF4-FFF2-40B4-BE49-F238E27FC236}">
              <a16:creationId xmlns:a16="http://schemas.microsoft.com/office/drawing/2014/main" id="{BDCD7878-97BC-4ED2-B98E-B22105E411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7" name="AutoShape 3" descr="(question)">
          <a:extLst>
            <a:ext uri="{FF2B5EF4-FFF2-40B4-BE49-F238E27FC236}">
              <a16:creationId xmlns:a16="http://schemas.microsoft.com/office/drawing/2014/main" id="{2F70472D-49C1-4B72-B7CD-DC0F58572E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8" name="AutoShape 3" descr="(question)">
          <a:extLst>
            <a:ext uri="{FF2B5EF4-FFF2-40B4-BE49-F238E27FC236}">
              <a16:creationId xmlns:a16="http://schemas.microsoft.com/office/drawing/2014/main" id="{09179169-E6E9-4980-BE42-829D034199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19" name="AutoShape 3" descr="(question)">
          <a:extLst>
            <a:ext uri="{FF2B5EF4-FFF2-40B4-BE49-F238E27FC236}">
              <a16:creationId xmlns:a16="http://schemas.microsoft.com/office/drawing/2014/main" id="{21CB3D7C-383C-4994-95BD-DE242DD1AF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0" name="AutoShape 3" descr="(question)">
          <a:extLst>
            <a:ext uri="{FF2B5EF4-FFF2-40B4-BE49-F238E27FC236}">
              <a16:creationId xmlns:a16="http://schemas.microsoft.com/office/drawing/2014/main" id="{67F1D284-5F33-40FC-85F2-2DAE4C3F7DD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1" name="AutoShape 3" descr="(question)">
          <a:extLst>
            <a:ext uri="{FF2B5EF4-FFF2-40B4-BE49-F238E27FC236}">
              <a16:creationId xmlns:a16="http://schemas.microsoft.com/office/drawing/2014/main" id="{2D465D38-64E5-4373-8B67-77AAD953C8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2" name="AutoShape 3" descr="(question)">
          <a:extLst>
            <a:ext uri="{FF2B5EF4-FFF2-40B4-BE49-F238E27FC236}">
              <a16:creationId xmlns:a16="http://schemas.microsoft.com/office/drawing/2014/main" id="{4DBC2F74-4C38-4227-B920-9998593846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3" name="AutoShape 3" descr="(question)">
          <a:extLst>
            <a:ext uri="{FF2B5EF4-FFF2-40B4-BE49-F238E27FC236}">
              <a16:creationId xmlns:a16="http://schemas.microsoft.com/office/drawing/2014/main" id="{4F50FFA8-0AF8-49C3-9BA6-9ABAD3FFA2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4" name="AutoShape 3" descr="(question)">
          <a:extLst>
            <a:ext uri="{FF2B5EF4-FFF2-40B4-BE49-F238E27FC236}">
              <a16:creationId xmlns:a16="http://schemas.microsoft.com/office/drawing/2014/main" id="{CDD3BE56-4FE3-42C3-8F4E-BE94AADAF3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5" name="AutoShape 3" descr="(question)">
          <a:extLst>
            <a:ext uri="{FF2B5EF4-FFF2-40B4-BE49-F238E27FC236}">
              <a16:creationId xmlns:a16="http://schemas.microsoft.com/office/drawing/2014/main" id="{DE7AE248-FEC8-40A2-9E24-366F40210DA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6" name="AutoShape 3" descr="(question)">
          <a:extLst>
            <a:ext uri="{FF2B5EF4-FFF2-40B4-BE49-F238E27FC236}">
              <a16:creationId xmlns:a16="http://schemas.microsoft.com/office/drawing/2014/main" id="{9203EE85-E416-48CE-902A-7521CCBA23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7" name="AutoShape 3" descr="(question)">
          <a:extLst>
            <a:ext uri="{FF2B5EF4-FFF2-40B4-BE49-F238E27FC236}">
              <a16:creationId xmlns:a16="http://schemas.microsoft.com/office/drawing/2014/main" id="{F2FA49EE-7025-47A3-9083-55D1A3EC25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8" name="AutoShape 3" descr="(question)">
          <a:extLst>
            <a:ext uri="{FF2B5EF4-FFF2-40B4-BE49-F238E27FC236}">
              <a16:creationId xmlns:a16="http://schemas.microsoft.com/office/drawing/2014/main" id="{015F6B54-CA9F-4671-BEFC-B4DE4B5A27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29" name="AutoShape 3" descr="(question)">
          <a:extLst>
            <a:ext uri="{FF2B5EF4-FFF2-40B4-BE49-F238E27FC236}">
              <a16:creationId xmlns:a16="http://schemas.microsoft.com/office/drawing/2014/main" id="{A069957B-00D9-44BF-9BFC-8C96431ED5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0" name="AutoShape 3" descr="(question)">
          <a:extLst>
            <a:ext uri="{FF2B5EF4-FFF2-40B4-BE49-F238E27FC236}">
              <a16:creationId xmlns:a16="http://schemas.microsoft.com/office/drawing/2014/main" id="{CE6F8B17-9E08-4072-BB75-5CC17CA0D6F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1" name="AutoShape 3" descr="(question)">
          <a:extLst>
            <a:ext uri="{FF2B5EF4-FFF2-40B4-BE49-F238E27FC236}">
              <a16:creationId xmlns:a16="http://schemas.microsoft.com/office/drawing/2014/main" id="{C8A9E89E-CD73-4A69-A6A5-36793A6356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2" name="AutoShape 3" descr="(question)">
          <a:extLst>
            <a:ext uri="{FF2B5EF4-FFF2-40B4-BE49-F238E27FC236}">
              <a16:creationId xmlns:a16="http://schemas.microsoft.com/office/drawing/2014/main" id="{DDFD2728-B483-4EDD-A35A-268BE04529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3" name="AutoShape 3" descr="(question)">
          <a:extLst>
            <a:ext uri="{FF2B5EF4-FFF2-40B4-BE49-F238E27FC236}">
              <a16:creationId xmlns:a16="http://schemas.microsoft.com/office/drawing/2014/main" id="{DFD42394-3FE2-49AA-B487-9647E5C276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4" name="AutoShape 3" descr="(question)">
          <a:extLst>
            <a:ext uri="{FF2B5EF4-FFF2-40B4-BE49-F238E27FC236}">
              <a16:creationId xmlns:a16="http://schemas.microsoft.com/office/drawing/2014/main" id="{F8E6EC00-D3D0-4161-8343-FD678F6BB8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5" name="AutoShape 3" descr="(question)">
          <a:extLst>
            <a:ext uri="{FF2B5EF4-FFF2-40B4-BE49-F238E27FC236}">
              <a16:creationId xmlns:a16="http://schemas.microsoft.com/office/drawing/2014/main" id="{368E91F6-1A0B-464C-8545-FBD9151FEC1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6" name="AutoShape 3" descr="(question)">
          <a:extLst>
            <a:ext uri="{FF2B5EF4-FFF2-40B4-BE49-F238E27FC236}">
              <a16:creationId xmlns:a16="http://schemas.microsoft.com/office/drawing/2014/main" id="{4D18F9F1-9C27-4868-A179-2BE8DFBA75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7" name="AutoShape 3" descr="(question)">
          <a:extLst>
            <a:ext uri="{FF2B5EF4-FFF2-40B4-BE49-F238E27FC236}">
              <a16:creationId xmlns:a16="http://schemas.microsoft.com/office/drawing/2014/main" id="{B3205FA2-E614-428D-901D-C59A563727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8" name="AutoShape 3" descr="(question)">
          <a:extLst>
            <a:ext uri="{FF2B5EF4-FFF2-40B4-BE49-F238E27FC236}">
              <a16:creationId xmlns:a16="http://schemas.microsoft.com/office/drawing/2014/main" id="{08002AC9-8F9B-4BE1-8A76-F32D7B0574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39" name="AutoShape 3" descr="(question)">
          <a:extLst>
            <a:ext uri="{FF2B5EF4-FFF2-40B4-BE49-F238E27FC236}">
              <a16:creationId xmlns:a16="http://schemas.microsoft.com/office/drawing/2014/main" id="{D3407A31-E3A6-4F1D-AE44-3D70B898EE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0" name="AutoShape 3" descr="(question)">
          <a:extLst>
            <a:ext uri="{FF2B5EF4-FFF2-40B4-BE49-F238E27FC236}">
              <a16:creationId xmlns:a16="http://schemas.microsoft.com/office/drawing/2014/main" id="{DCA17F68-1193-4726-8B47-4386E2E1CB4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1" name="AutoShape 3" descr="(question)">
          <a:extLst>
            <a:ext uri="{FF2B5EF4-FFF2-40B4-BE49-F238E27FC236}">
              <a16:creationId xmlns:a16="http://schemas.microsoft.com/office/drawing/2014/main" id="{0077C092-E5A9-46A2-B5B9-8B35024A2C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2" name="AutoShape 3" descr="(question)">
          <a:extLst>
            <a:ext uri="{FF2B5EF4-FFF2-40B4-BE49-F238E27FC236}">
              <a16:creationId xmlns:a16="http://schemas.microsoft.com/office/drawing/2014/main" id="{D2B10E30-2883-48E0-BE7C-222BD92821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3" name="AutoShape 3" descr="(question)">
          <a:extLst>
            <a:ext uri="{FF2B5EF4-FFF2-40B4-BE49-F238E27FC236}">
              <a16:creationId xmlns:a16="http://schemas.microsoft.com/office/drawing/2014/main" id="{57F5859E-8D39-4257-86BD-5815B6351D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4" name="AutoShape 3" descr="(question)">
          <a:extLst>
            <a:ext uri="{FF2B5EF4-FFF2-40B4-BE49-F238E27FC236}">
              <a16:creationId xmlns:a16="http://schemas.microsoft.com/office/drawing/2014/main" id="{9F38476D-23FD-4F8A-8648-FEF26AF3D3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5" name="AutoShape 3" descr="(question)">
          <a:extLst>
            <a:ext uri="{FF2B5EF4-FFF2-40B4-BE49-F238E27FC236}">
              <a16:creationId xmlns:a16="http://schemas.microsoft.com/office/drawing/2014/main" id="{783A29B3-B6BF-4CC1-9E9E-5C32F21DBF2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6" name="AutoShape 3" descr="(question)">
          <a:extLst>
            <a:ext uri="{FF2B5EF4-FFF2-40B4-BE49-F238E27FC236}">
              <a16:creationId xmlns:a16="http://schemas.microsoft.com/office/drawing/2014/main" id="{9F19BD49-CBB3-4A50-885D-5E150CC19A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7" name="AutoShape 3" descr="(question)">
          <a:extLst>
            <a:ext uri="{FF2B5EF4-FFF2-40B4-BE49-F238E27FC236}">
              <a16:creationId xmlns:a16="http://schemas.microsoft.com/office/drawing/2014/main" id="{27EEB012-2C93-4BF0-9C68-73ECBE9E94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8" name="AutoShape 3" descr="(question)">
          <a:extLst>
            <a:ext uri="{FF2B5EF4-FFF2-40B4-BE49-F238E27FC236}">
              <a16:creationId xmlns:a16="http://schemas.microsoft.com/office/drawing/2014/main" id="{5C573DEB-3F17-4AA6-AA26-6834CF43E7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49" name="AutoShape 3" descr="(question)">
          <a:extLst>
            <a:ext uri="{FF2B5EF4-FFF2-40B4-BE49-F238E27FC236}">
              <a16:creationId xmlns:a16="http://schemas.microsoft.com/office/drawing/2014/main" id="{2DD24CE2-BE14-4400-A900-3DEB66ECB1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0" name="AutoShape 3" descr="(question)">
          <a:extLst>
            <a:ext uri="{FF2B5EF4-FFF2-40B4-BE49-F238E27FC236}">
              <a16:creationId xmlns:a16="http://schemas.microsoft.com/office/drawing/2014/main" id="{F570EDD1-6491-446B-A041-475FA9E9D4B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1" name="AutoShape 3" descr="(question)">
          <a:extLst>
            <a:ext uri="{FF2B5EF4-FFF2-40B4-BE49-F238E27FC236}">
              <a16:creationId xmlns:a16="http://schemas.microsoft.com/office/drawing/2014/main" id="{7BB2FEAF-B796-4F24-9941-9175D230AE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2" name="AutoShape 3" descr="(question)">
          <a:extLst>
            <a:ext uri="{FF2B5EF4-FFF2-40B4-BE49-F238E27FC236}">
              <a16:creationId xmlns:a16="http://schemas.microsoft.com/office/drawing/2014/main" id="{4369E545-3AA1-4AFA-AA03-97AFC77FC0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3" name="AutoShape 3" descr="(question)">
          <a:extLst>
            <a:ext uri="{FF2B5EF4-FFF2-40B4-BE49-F238E27FC236}">
              <a16:creationId xmlns:a16="http://schemas.microsoft.com/office/drawing/2014/main" id="{06084378-5AF1-4E78-A522-B3001662B7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4" name="AutoShape 3" descr="(question)">
          <a:extLst>
            <a:ext uri="{FF2B5EF4-FFF2-40B4-BE49-F238E27FC236}">
              <a16:creationId xmlns:a16="http://schemas.microsoft.com/office/drawing/2014/main" id="{00EE726E-60E5-4775-8CD8-FD556F25FC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5" name="AutoShape 3" descr="(question)">
          <a:extLst>
            <a:ext uri="{FF2B5EF4-FFF2-40B4-BE49-F238E27FC236}">
              <a16:creationId xmlns:a16="http://schemas.microsoft.com/office/drawing/2014/main" id="{674F316F-D829-4638-9B01-DA7C42DB59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6" name="AutoShape 3" descr="(question)">
          <a:extLst>
            <a:ext uri="{FF2B5EF4-FFF2-40B4-BE49-F238E27FC236}">
              <a16:creationId xmlns:a16="http://schemas.microsoft.com/office/drawing/2014/main" id="{3C7842C0-C07A-41E9-B01B-06D13B7AEB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7" name="AutoShape 3" descr="(question)">
          <a:extLst>
            <a:ext uri="{FF2B5EF4-FFF2-40B4-BE49-F238E27FC236}">
              <a16:creationId xmlns:a16="http://schemas.microsoft.com/office/drawing/2014/main" id="{D77603F6-8C79-4046-9873-A69FAB57BD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8" name="AutoShape 3" descr="(question)">
          <a:extLst>
            <a:ext uri="{FF2B5EF4-FFF2-40B4-BE49-F238E27FC236}">
              <a16:creationId xmlns:a16="http://schemas.microsoft.com/office/drawing/2014/main" id="{E9579D6E-0E96-4977-9754-00567FEA88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59" name="AutoShape 3" descr="(question)">
          <a:extLst>
            <a:ext uri="{FF2B5EF4-FFF2-40B4-BE49-F238E27FC236}">
              <a16:creationId xmlns:a16="http://schemas.microsoft.com/office/drawing/2014/main" id="{6080D175-9512-404C-901C-39C7B4262F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0" name="AutoShape 3" descr="(question)">
          <a:extLst>
            <a:ext uri="{FF2B5EF4-FFF2-40B4-BE49-F238E27FC236}">
              <a16:creationId xmlns:a16="http://schemas.microsoft.com/office/drawing/2014/main" id="{A7652F34-B39D-4094-BF12-7300085158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1" name="AutoShape 3" descr="(question)">
          <a:extLst>
            <a:ext uri="{FF2B5EF4-FFF2-40B4-BE49-F238E27FC236}">
              <a16:creationId xmlns:a16="http://schemas.microsoft.com/office/drawing/2014/main" id="{361F1CE1-6BE3-4A94-8E34-201C36AFEF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2" name="AutoShape 3" descr="(question)">
          <a:extLst>
            <a:ext uri="{FF2B5EF4-FFF2-40B4-BE49-F238E27FC236}">
              <a16:creationId xmlns:a16="http://schemas.microsoft.com/office/drawing/2014/main" id="{DCFB5359-4D51-4780-B408-3D2C53E769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3" name="AutoShape 3" descr="(question)">
          <a:extLst>
            <a:ext uri="{FF2B5EF4-FFF2-40B4-BE49-F238E27FC236}">
              <a16:creationId xmlns:a16="http://schemas.microsoft.com/office/drawing/2014/main" id="{3B645C08-518F-4559-946F-6AA825BD77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4" name="AutoShape 3" descr="(question)">
          <a:extLst>
            <a:ext uri="{FF2B5EF4-FFF2-40B4-BE49-F238E27FC236}">
              <a16:creationId xmlns:a16="http://schemas.microsoft.com/office/drawing/2014/main" id="{B7F0DEF5-A9C2-4FB7-89BA-296114D04C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5" name="AutoShape 3" descr="(question)">
          <a:extLst>
            <a:ext uri="{FF2B5EF4-FFF2-40B4-BE49-F238E27FC236}">
              <a16:creationId xmlns:a16="http://schemas.microsoft.com/office/drawing/2014/main" id="{30E06F21-027F-4A24-912D-2E4B1DE2AA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6" name="AutoShape 3" descr="(question)">
          <a:extLst>
            <a:ext uri="{FF2B5EF4-FFF2-40B4-BE49-F238E27FC236}">
              <a16:creationId xmlns:a16="http://schemas.microsoft.com/office/drawing/2014/main" id="{C9946897-8140-463C-A00A-A56D040011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7" name="AutoShape 3" descr="(question)">
          <a:extLst>
            <a:ext uri="{FF2B5EF4-FFF2-40B4-BE49-F238E27FC236}">
              <a16:creationId xmlns:a16="http://schemas.microsoft.com/office/drawing/2014/main" id="{B8FE6D09-14FF-43FE-8CF7-45A5116F5C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8" name="AutoShape 3" descr="(question)">
          <a:extLst>
            <a:ext uri="{FF2B5EF4-FFF2-40B4-BE49-F238E27FC236}">
              <a16:creationId xmlns:a16="http://schemas.microsoft.com/office/drawing/2014/main" id="{9915A113-118F-4A84-A3C0-37B95CF3E5A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69" name="AutoShape 3" descr="(question)">
          <a:extLst>
            <a:ext uri="{FF2B5EF4-FFF2-40B4-BE49-F238E27FC236}">
              <a16:creationId xmlns:a16="http://schemas.microsoft.com/office/drawing/2014/main" id="{A651F1CD-F8C4-4782-A8EE-03910EA13F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0" name="AutoShape 3" descr="(question)">
          <a:extLst>
            <a:ext uri="{FF2B5EF4-FFF2-40B4-BE49-F238E27FC236}">
              <a16:creationId xmlns:a16="http://schemas.microsoft.com/office/drawing/2014/main" id="{4046A741-840B-401F-95FC-F982C43D03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1" name="AutoShape 3" descr="(question)">
          <a:extLst>
            <a:ext uri="{FF2B5EF4-FFF2-40B4-BE49-F238E27FC236}">
              <a16:creationId xmlns:a16="http://schemas.microsoft.com/office/drawing/2014/main" id="{01AA71E7-1E5F-4879-BED0-9243EFE812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2" name="AutoShape 3" descr="(question)">
          <a:extLst>
            <a:ext uri="{FF2B5EF4-FFF2-40B4-BE49-F238E27FC236}">
              <a16:creationId xmlns:a16="http://schemas.microsoft.com/office/drawing/2014/main" id="{B0582B18-ECF5-40CF-8519-C29285DC5EC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3" name="AutoShape 3" descr="(question)">
          <a:extLst>
            <a:ext uri="{FF2B5EF4-FFF2-40B4-BE49-F238E27FC236}">
              <a16:creationId xmlns:a16="http://schemas.microsoft.com/office/drawing/2014/main" id="{980A423C-E5C4-43EE-AFB5-4FF557E6B3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4" name="AutoShape 3" descr="(question)">
          <a:extLst>
            <a:ext uri="{FF2B5EF4-FFF2-40B4-BE49-F238E27FC236}">
              <a16:creationId xmlns:a16="http://schemas.microsoft.com/office/drawing/2014/main" id="{5EBCBD6B-24AF-4A96-BC06-4A70BCB493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5" name="AutoShape 3" descr="(question)">
          <a:extLst>
            <a:ext uri="{FF2B5EF4-FFF2-40B4-BE49-F238E27FC236}">
              <a16:creationId xmlns:a16="http://schemas.microsoft.com/office/drawing/2014/main" id="{91E890FF-4DAA-42A4-A9FD-977D041057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6" name="AutoShape 3" descr="(question)">
          <a:extLst>
            <a:ext uri="{FF2B5EF4-FFF2-40B4-BE49-F238E27FC236}">
              <a16:creationId xmlns:a16="http://schemas.microsoft.com/office/drawing/2014/main" id="{74F751F6-DA78-4AC4-907D-DC6C8BB823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7" name="AutoShape 3" descr="(question)">
          <a:extLst>
            <a:ext uri="{FF2B5EF4-FFF2-40B4-BE49-F238E27FC236}">
              <a16:creationId xmlns:a16="http://schemas.microsoft.com/office/drawing/2014/main" id="{97680F13-4F36-4772-8424-863793C805E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8" name="AutoShape 3" descr="(question)">
          <a:extLst>
            <a:ext uri="{FF2B5EF4-FFF2-40B4-BE49-F238E27FC236}">
              <a16:creationId xmlns:a16="http://schemas.microsoft.com/office/drawing/2014/main" id="{CBD6044F-9D5D-4D72-8524-B773E7033B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79" name="AutoShape 3" descr="(question)">
          <a:extLst>
            <a:ext uri="{FF2B5EF4-FFF2-40B4-BE49-F238E27FC236}">
              <a16:creationId xmlns:a16="http://schemas.microsoft.com/office/drawing/2014/main" id="{60609B78-5102-43DB-9FF2-0FEBD88493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0" name="AutoShape 3" descr="(question)">
          <a:extLst>
            <a:ext uri="{FF2B5EF4-FFF2-40B4-BE49-F238E27FC236}">
              <a16:creationId xmlns:a16="http://schemas.microsoft.com/office/drawing/2014/main" id="{82AA4852-41CA-4FE9-BEA0-DA4A0B606A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1" name="AutoShape 3" descr="(question)">
          <a:extLst>
            <a:ext uri="{FF2B5EF4-FFF2-40B4-BE49-F238E27FC236}">
              <a16:creationId xmlns:a16="http://schemas.microsoft.com/office/drawing/2014/main" id="{ECE9D783-BE88-4D73-9F3E-6F6440C403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2" name="AutoShape 3" descr="(question)">
          <a:extLst>
            <a:ext uri="{FF2B5EF4-FFF2-40B4-BE49-F238E27FC236}">
              <a16:creationId xmlns:a16="http://schemas.microsoft.com/office/drawing/2014/main" id="{2BE3F260-6950-47E9-9BC4-CB924F621CE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3" name="AutoShape 3" descr="(question)">
          <a:extLst>
            <a:ext uri="{FF2B5EF4-FFF2-40B4-BE49-F238E27FC236}">
              <a16:creationId xmlns:a16="http://schemas.microsoft.com/office/drawing/2014/main" id="{6E3D4936-6DF4-4B97-A8DD-DDB2959B44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4" name="AutoShape 3" descr="(question)">
          <a:extLst>
            <a:ext uri="{FF2B5EF4-FFF2-40B4-BE49-F238E27FC236}">
              <a16:creationId xmlns:a16="http://schemas.microsoft.com/office/drawing/2014/main" id="{D51B9097-261B-49A4-AAF5-86EC61982A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5" name="AutoShape 3" descr="(question)">
          <a:extLst>
            <a:ext uri="{FF2B5EF4-FFF2-40B4-BE49-F238E27FC236}">
              <a16:creationId xmlns:a16="http://schemas.microsoft.com/office/drawing/2014/main" id="{D440B88D-C67B-48C8-B205-670EACF8FC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6" name="AutoShape 3" descr="(question)">
          <a:extLst>
            <a:ext uri="{FF2B5EF4-FFF2-40B4-BE49-F238E27FC236}">
              <a16:creationId xmlns:a16="http://schemas.microsoft.com/office/drawing/2014/main" id="{C076CFF2-0041-4C80-8B0A-F2BA40E4D9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7" name="AutoShape 3" descr="(question)">
          <a:extLst>
            <a:ext uri="{FF2B5EF4-FFF2-40B4-BE49-F238E27FC236}">
              <a16:creationId xmlns:a16="http://schemas.microsoft.com/office/drawing/2014/main" id="{9FDCA443-CE66-47DB-8298-52D85B650A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8" name="AutoShape 3" descr="(question)">
          <a:extLst>
            <a:ext uri="{FF2B5EF4-FFF2-40B4-BE49-F238E27FC236}">
              <a16:creationId xmlns:a16="http://schemas.microsoft.com/office/drawing/2014/main" id="{63229465-F80F-4E5C-9FB0-0D486BFCA4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89" name="AutoShape 3" descr="(question)">
          <a:extLst>
            <a:ext uri="{FF2B5EF4-FFF2-40B4-BE49-F238E27FC236}">
              <a16:creationId xmlns:a16="http://schemas.microsoft.com/office/drawing/2014/main" id="{0D406628-7559-4E11-A964-76E7B59ABF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0" name="AutoShape 3" descr="(question)">
          <a:extLst>
            <a:ext uri="{FF2B5EF4-FFF2-40B4-BE49-F238E27FC236}">
              <a16:creationId xmlns:a16="http://schemas.microsoft.com/office/drawing/2014/main" id="{7BB8B815-7B3D-4EE2-B819-7938734AF9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1" name="AutoShape 3" descr="(question)">
          <a:extLst>
            <a:ext uri="{FF2B5EF4-FFF2-40B4-BE49-F238E27FC236}">
              <a16:creationId xmlns:a16="http://schemas.microsoft.com/office/drawing/2014/main" id="{2E3B5480-9F1C-4177-871B-13EC12E9C7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2" name="AutoShape 3" descr="(question)">
          <a:extLst>
            <a:ext uri="{FF2B5EF4-FFF2-40B4-BE49-F238E27FC236}">
              <a16:creationId xmlns:a16="http://schemas.microsoft.com/office/drawing/2014/main" id="{77D13EA5-5933-41EE-BB4E-BDF57BAD8A5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3" name="AutoShape 3" descr="(question)">
          <a:extLst>
            <a:ext uri="{FF2B5EF4-FFF2-40B4-BE49-F238E27FC236}">
              <a16:creationId xmlns:a16="http://schemas.microsoft.com/office/drawing/2014/main" id="{0C57CB84-7A7B-4F2A-98E3-25C841519E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4" name="AutoShape 3" descr="(question)">
          <a:extLst>
            <a:ext uri="{FF2B5EF4-FFF2-40B4-BE49-F238E27FC236}">
              <a16:creationId xmlns:a16="http://schemas.microsoft.com/office/drawing/2014/main" id="{30BCC4D9-5869-412F-88B1-F830A1CD06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5" name="AutoShape 3" descr="(question)">
          <a:extLst>
            <a:ext uri="{FF2B5EF4-FFF2-40B4-BE49-F238E27FC236}">
              <a16:creationId xmlns:a16="http://schemas.microsoft.com/office/drawing/2014/main" id="{64E9A270-4678-45FC-B262-82A71A0CA5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6" name="AutoShape 3" descr="(question)">
          <a:extLst>
            <a:ext uri="{FF2B5EF4-FFF2-40B4-BE49-F238E27FC236}">
              <a16:creationId xmlns:a16="http://schemas.microsoft.com/office/drawing/2014/main" id="{34012CE5-F1C4-4FA7-83A7-6B851C96ED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7" name="AutoShape 3" descr="(question)">
          <a:extLst>
            <a:ext uri="{FF2B5EF4-FFF2-40B4-BE49-F238E27FC236}">
              <a16:creationId xmlns:a16="http://schemas.microsoft.com/office/drawing/2014/main" id="{1403DAB3-94AC-422D-ADC4-E0F95432F4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8" name="AutoShape 3" descr="(question)">
          <a:extLst>
            <a:ext uri="{FF2B5EF4-FFF2-40B4-BE49-F238E27FC236}">
              <a16:creationId xmlns:a16="http://schemas.microsoft.com/office/drawing/2014/main" id="{0F217755-8F91-4D6A-982A-A06FF3CE0C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799" name="AutoShape 3" descr="(question)">
          <a:extLst>
            <a:ext uri="{FF2B5EF4-FFF2-40B4-BE49-F238E27FC236}">
              <a16:creationId xmlns:a16="http://schemas.microsoft.com/office/drawing/2014/main" id="{C4F15D4F-144A-4FE3-AD53-4022CA0800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0" name="AutoShape 3" descr="(question)">
          <a:extLst>
            <a:ext uri="{FF2B5EF4-FFF2-40B4-BE49-F238E27FC236}">
              <a16:creationId xmlns:a16="http://schemas.microsoft.com/office/drawing/2014/main" id="{48854D3C-C9C0-4247-93D4-4A3A8E2368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1" name="AutoShape 3" descr="(question)">
          <a:extLst>
            <a:ext uri="{FF2B5EF4-FFF2-40B4-BE49-F238E27FC236}">
              <a16:creationId xmlns:a16="http://schemas.microsoft.com/office/drawing/2014/main" id="{D839ED53-859D-4868-B3B4-FBA8FD801F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2" name="AutoShape 3" descr="(question)">
          <a:extLst>
            <a:ext uri="{FF2B5EF4-FFF2-40B4-BE49-F238E27FC236}">
              <a16:creationId xmlns:a16="http://schemas.microsoft.com/office/drawing/2014/main" id="{B43F3BB3-5418-4BBC-811B-CCB65D83960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3" name="AutoShape 3" descr="(question)">
          <a:extLst>
            <a:ext uri="{FF2B5EF4-FFF2-40B4-BE49-F238E27FC236}">
              <a16:creationId xmlns:a16="http://schemas.microsoft.com/office/drawing/2014/main" id="{58E9E7B2-C928-4713-8206-44189C57AC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4" name="AutoShape 3" descr="(question)">
          <a:extLst>
            <a:ext uri="{FF2B5EF4-FFF2-40B4-BE49-F238E27FC236}">
              <a16:creationId xmlns:a16="http://schemas.microsoft.com/office/drawing/2014/main" id="{D4555BE2-CB4B-45AF-9F18-BEADBF5122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5" name="AutoShape 3" descr="(question)">
          <a:extLst>
            <a:ext uri="{FF2B5EF4-FFF2-40B4-BE49-F238E27FC236}">
              <a16:creationId xmlns:a16="http://schemas.microsoft.com/office/drawing/2014/main" id="{EEDE8D42-1DFF-42A7-8BAE-3053F182D8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6" name="AutoShape 3" descr="(question)">
          <a:extLst>
            <a:ext uri="{FF2B5EF4-FFF2-40B4-BE49-F238E27FC236}">
              <a16:creationId xmlns:a16="http://schemas.microsoft.com/office/drawing/2014/main" id="{3EDE9555-E5B4-49A2-9A6F-839697AF7C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7" name="AutoShape 3" descr="(question)">
          <a:extLst>
            <a:ext uri="{FF2B5EF4-FFF2-40B4-BE49-F238E27FC236}">
              <a16:creationId xmlns:a16="http://schemas.microsoft.com/office/drawing/2014/main" id="{3AFBA54A-8A6A-4512-B8C2-15F6C7404C1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8" name="AutoShape 3" descr="(question)">
          <a:extLst>
            <a:ext uri="{FF2B5EF4-FFF2-40B4-BE49-F238E27FC236}">
              <a16:creationId xmlns:a16="http://schemas.microsoft.com/office/drawing/2014/main" id="{8DD6013C-EA53-4558-B0BE-F6C032CCCF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09" name="AutoShape 3" descr="(question)">
          <a:extLst>
            <a:ext uri="{FF2B5EF4-FFF2-40B4-BE49-F238E27FC236}">
              <a16:creationId xmlns:a16="http://schemas.microsoft.com/office/drawing/2014/main" id="{F0F18C1F-BD0E-47D0-9A86-4C1E50DD43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0" name="AutoShape 3" descr="(question)">
          <a:extLst>
            <a:ext uri="{FF2B5EF4-FFF2-40B4-BE49-F238E27FC236}">
              <a16:creationId xmlns:a16="http://schemas.microsoft.com/office/drawing/2014/main" id="{7B37D269-DC5F-479B-B17D-B7C6471A26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1" name="AutoShape 3" descr="(question)">
          <a:extLst>
            <a:ext uri="{FF2B5EF4-FFF2-40B4-BE49-F238E27FC236}">
              <a16:creationId xmlns:a16="http://schemas.microsoft.com/office/drawing/2014/main" id="{1BA66E98-1FCE-4363-9490-4262D130D7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2" name="AutoShape 3" descr="(question)">
          <a:extLst>
            <a:ext uri="{FF2B5EF4-FFF2-40B4-BE49-F238E27FC236}">
              <a16:creationId xmlns:a16="http://schemas.microsoft.com/office/drawing/2014/main" id="{296100FE-0192-4283-8961-84E27C82878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3" name="AutoShape 3" descr="(question)">
          <a:extLst>
            <a:ext uri="{FF2B5EF4-FFF2-40B4-BE49-F238E27FC236}">
              <a16:creationId xmlns:a16="http://schemas.microsoft.com/office/drawing/2014/main" id="{5146F816-A5F4-444F-AA68-E5270A87B6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4" name="AutoShape 3" descr="(question)">
          <a:extLst>
            <a:ext uri="{FF2B5EF4-FFF2-40B4-BE49-F238E27FC236}">
              <a16:creationId xmlns:a16="http://schemas.microsoft.com/office/drawing/2014/main" id="{0DD9C08B-BE87-4918-8D15-4BBC1C7DF0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5" name="AutoShape 3" descr="(question)">
          <a:extLst>
            <a:ext uri="{FF2B5EF4-FFF2-40B4-BE49-F238E27FC236}">
              <a16:creationId xmlns:a16="http://schemas.microsoft.com/office/drawing/2014/main" id="{CB48D920-67CA-4935-8587-796BAAA4B2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6" name="AutoShape 3" descr="(question)">
          <a:extLst>
            <a:ext uri="{FF2B5EF4-FFF2-40B4-BE49-F238E27FC236}">
              <a16:creationId xmlns:a16="http://schemas.microsoft.com/office/drawing/2014/main" id="{4DDC7D99-FA7E-480E-9CFF-B3EE94E53E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7" name="AutoShape 3" descr="(question)">
          <a:extLst>
            <a:ext uri="{FF2B5EF4-FFF2-40B4-BE49-F238E27FC236}">
              <a16:creationId xmlns:a16="http://schemas.microsoft.com/office/drawing/2014/main" id="{4B1B38F5-32A1-4B4A-906D-1DC1A5D3F4D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8" name="AutoShape 3" descr="(question)">
          <a:extLst>
            <a:ext uri="{FF2B5EF4-FFF2-40B4-BE49-F238E27FC236}">
              <a16:creationId xmlns:a16="http://schemas.microsoft.com/office/drawing/2014/main" id="{B4C45D75-2EF7-48F9-B388-2CACBC63F1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19" name="AutoShape 3" descr="(question)">
          <a:extLst>
            <a:ext uri="{FF2B5EF4-FFF2-40B4-BE49-F238E27FC236}">
              <a16:creationId xmlns:a16="http://schemas.microsoft.com/office/drawing/2014/main" id="{9F08690B-CEA7-4E96-BFDA-0C432F3B17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0" name="AutoShape 3" descr="(question)">
          <a:extLst>
            <a:ext uri="{FF2B5EF4-FFF2-40B4-BE49-F238E27FC236}">
              <a16:creationId xmlns:a16="http://schemas.microsoft.com/office/drawing/2014/main" id="{65B9F148-6F8B-4E6B-9D4A-0D0E07AB61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1" name="AutoShape 3" descr="(question)">
          <a:extLst>
            <a:ext uri="{FF2B5EF4-FFF2-40B4-BE49-F238E27FC236}">
              <a16:creationId xmlns:a16="http://schemas.microsoft.com/office/drawing/2014/main" id="{E59FEB1D-FE31-4DB1-847F-F96F097E36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2" name="AutoShape 3" descr="(question)">
          <a:extLst>
            <a:ext uri="{FF2B5EF4-FFF2-40B4-BE49-F238E27FC236}">
              <a16:creationId xmlns:a16="http://schemas.microsoft.com/office/drawing/2014/main" id="{160F592E-7A0C-4192-8C19-1686931C27C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3" name="AutoShape 3" descr="(question)">
          <a:extLst>
            <a:ext uri="{FF2B5EF4-FFF2-40B4-BE49-F238E27FC236}">
              <a16:creationId xmlns:a16="http://schemas.microsoft.com/office/drawing/2014/main" id="{58D194CD-E5AC-45A9-BAD1-787CE95AED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4" name="AutoShape 3" descr="(question)">
          <a:extLst>
            <a:ext uri="{FF2B5EF4-FFF2-40B4-BE49-F238E27FC236}">
              <a16:creationId xmlns:a16="http://schemas.microsoft.com/office/drawing/2014/main" id="{C4408DF3-04E3-4562-A847-47906C06DA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5" name="AutoShape 3" descr="(question)">
          <a:extLst>
            <a:ext uri="{FF2B5EF4-FFF2-40B4-BE49-F238E27FC236}">
              <a16:creationId xmlns:a16="http://schemas.microsoft.com/office/drawing/2014/main" id="{7CFD38D9-840F-4051-B8BB-106C83B59E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6" name="AutoShape 3" descr="(question)">
          <a:extLst>
            <a:ext uri="{FF2B5EF4-FFF2-40B4-BE49-F238E27FC236}">
              <a16:creationId xmlns:a16="http://schemas.microsoft.com/office/drawing/2014/main" id="{CA2FF2CB-6C50-480E-8BF3-2751CDA971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7" name="AutoShape 3" descr="(question)">
          <a:extLst>
            <a:ext uri="{FF2B5EF4-FFF2-40B4-BE49-F238E27FC236}">
              <a16:creationId xmlns:a16="http://schemas.microsoft.com/office/drawing/2014/main" id="{E31EE99A-DBC7-4638-ABD0-C0D12C6DA3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8" name="AutoShape 3" descr="(question)">
          <a:extLst>
            <a:ext uri="{FF2B5EF4-FFF2-40B4-BE49-F238E27FC236}">
              <a16:creationId xmlns:a16="http://schemas.microsoft.com/office/drawing/2014/main" id="{DDED8628-82EB-4AA2-9722-CD2C7AE289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29" name="AutoShape 3" descr="(question)">
          <a:extLst>
            <a:ext uri="{FF2B5EF4-FFF2-40B4-BE49-F238E27FC236}">
              <a16:creationId xmlns:a16="http://schemas.microsoft.com/office/drawing/2014/main" id="{33EED215-9D8A-4CFD-9390-FF1FB26F10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0" name="AutoShape 3" descr="(question)">
          <a:extLst>
            <a:ext uri="{FF2B5EF4-FFF2-40B4-BE49-F238E27FC236}">
              <a16:creationId xmlns:a16="http://schemas.microsoft.com/office/drawing/2014/main" id="{70C48FA5-557A-4A4A-8370-3A3D496CC6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1" name="AutoShape 3" descr="(question)">
          <a:extLst>
            <a:ext uri="{FF2B5EF4-FFF2-40B4-BE49-F238E27FC236}">
              <a16:creationId xmlns:a16="http://schemas.microsoft.com/office/drawing/2014/main" id="{3267C418-568B-46F4-838C-3C3FC41B44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2" name="AutoShape 3" descr="(question)">
          <a:extLst>
            <a:ext uri="{FF2B5EF4-FFF2-40B4-BE49-F238E27FC236}">
              <a16:creationId xmlns:a16="http://schemas.microsoft.com/office/drawing/2014/main" id="{76B5BFEA-D8B2-42C1-934D-6EE7332ADA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3" name="AutoShape 3" descr="(question)">
          <a:extLst>
            <a:ext uri="{FF2B5EF4-FFF2-40B4-BE49-F238E27FC236}">
              <a16:creationId xmlns:a16="http://schemas.microsoft.com/office/drawing/2014/main" id="{597D6AAD-43CB-4A7A-BB0B-AE50859E98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4" name="AutoShape 3" descr="(question)">
          <a:extLst>
            <a:ext uri="{FF2B5EF4-FFF2-40B4-BE49-F238E27FC236}">
              <a16:creationId xmlns:a16="http://schemas.microsoft.com/office/drawing/2014/main" id="{94F53D1B-736E-43CF-ADC4-4D7F8B2048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5" name="AutoShape 3" descr="(question)">
          <a:extLst>
            <a:ext uri="{FF2B5EF4-FFF2-40B4-BE49-F238E27FC236}">
              <a16:creationId xmlns:a16="http://schemas.microsoft.com/office/drawing/2014/main" id="{D9EB32B8-5CF8-4EB2-A234-A3A6A3CCB5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6" name="AutoShape 3" descr="(question)">
          <a:extLst>
            <a:ext uri="{FF2B5EF4-FFF2-40B4-BE49-F238E27FC236}">
              <a16:creationId xmlns:a16="http://schemas.microsoft.com/office/drawing/2014/main" id="{A5673AFD-F263-4A86-AD14-B11D3A41A1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7" name="AutoShape 3" descr="(question)">
          <a:extLst>
            <a:ext uri="{FF2B5EF4-FFF2-40B4-BE49-F238E27FC236}">
              <a16:creationId xmlns:a16="http://schemas.microsoft.com/office/drawing/2014/main" id="{2EE3DBFF-A713-4D01-8086-DA7E203C0B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8" name="AutoShape 3" descr="(question)">
          <a:extLst>
            <a:ext uri="{FF2B5EF4-FFF2-40B4-BE49-F238E27FC236}">
              <a16:creationId xmlns:a16="http://schemas.microsoft.com/office/drawing/2014/main" id="{2D5422C9-1F20-439B-A488-AC489A27D2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39" name="AutoShape 3" descr="(question)">
          <a:extLst>
            <a:ext uri="{FF2B5EF4-FFF2-40B4-BE49-F238E27FC236}">
              <a16:creationId xmlns:a16="http://schemas.microsoft.com/office/drawing/2014/main" id="{CA4B3C1C-6F4B-4E07-BD1B-5CDECE4492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0" name="AutoShape 3" descr="(question)">
          <a:extLst>
            <a:ext uri="{FF2B5EF4-FFF2-40B4-BE49-F238E27FC236}">
              <a16:creationId xmlns:a16="http://schemas.microsoft.com/office/drawing/2014/main" id="{2FFFD07F-0BAA-451A-A92F-84A3B90899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1" name="AutoShape 3" descr="(question)">
          <a:extLst>
            <a:ext uri="{FF2B5EF4-FFF2-40B4-BE49-F238E27FC236}">
              <a16:creationId xmlns:a16="http://schemas.microsoft.com/office/drawing/2014/main" id="{4FA4110E-9812-419A-8A97-4B9D0CFAF8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2" name="AutoShape 3" descr="(question)">
          <a:extLst>
            <a:ext uri="{FF2B5EF4-FFF2-40B4-BE49-F238E27FC236}">
              <a16:creationId xmlns:a16="http://schemas.microsoft.com/office/drawing/2014/main" id="{549D2808-07DA-4C8D-836F-09006CBFD83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3" name="AutoShape 3" descr="(question)">
          <a:extLst>
            <a:ext uri="{FF2B5EF4-FFF2-40B4-BE49-F238E27FC236}">
              <a16:creationId xmlns:a16="http://schemas.microsoft.com/office/drawing/2014/main" id="{CFFD7503-F33A-4824-8EBA-A00B3FFBB5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4" name="AutoShape 3" descr="(question)">
          <a:extLst>
            <a:ext uri="{FF2B5EF4-FFF2-40B4-BE49-F238E27FC236}">
              <a16:creationId xmlns:a16="http://schemas.microsoft.com/office/drawing/2014/main" id="{449061B9-AAF0-4A4F-97FF-C1C1C94A03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5" name="AutoShape 3" descr="(question)">
          <a:extLst>
            <a:ext uri="{FF2B5EF4-FFF2-40B4-BE49-F238E27FC236}">
              <a16:creationId xmlns:a16="http://schemas.microsoft.com/office/drawing/2014/main" id="{9967968E-BC38-468C-AE84-DDF5F936A8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791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6" name="AutoShape 3" descr="(question)">
          <a:extLst>
            <a:ext uri="{FF2B5EF4-FFF2-40B4-BE49-F238E27FC236}">
              <a16:creationId xmlns:a16="http://schemas.microsoft.com/office/drawing/2014/main" id="{E88C82E1-7C64-4A8A-AC47-C00A4E0DEB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7" name="AutoShape 3" descr="(question)">
          <a:extLst>
            <a:ext uri="{FF2B5EF4-FFF2-40B4-BE49-F238E27FC236}">
              <a16:creationId xmlns:a16="http://schemas.microsoft.com/office/drawing/2014/main" id="{BDA2FE06-F173-4691-97BD-805B5C40A7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8" name="AutoShape 3" descr="(question)">
          <a:extLst>
            <a:ext uri="{FF2B5EF4-FFF2-40B4-BE49-F238E27FC236}">
              <a16:creationId xmlns:a16="http://schemas.microsoft.com/office/drawing/2014/main" id="{53358FD4-48F7-41CC-9227-1657E94E1B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49" name="AutoShape 3" descr="(question)">
          <a:extLst>
            <a:ext uri="{FF2B5EF4-FFF2-40B4-BE49-F238E27FC236}">
              <a16:creationId xmlns:a16="http://schemas.microsoft.com/office/drawing/2014/main" id="{22E68145-DF32-4A02-BECD-3857FAF3B4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0" name="AutoShape 3" descr="(question)">
          <a:extLst>
            <a:ext uri="{FF2B5EF4-FFF2-40B4-BE49-F238E27FC236}">
              <a16:creationId xmlns:a16="http://schemas.microsoft.com/office/drawing/2014/main" id="{F7693266-2F6A-40C4-B6F0-C39EA98B900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1" name="AutoShape 3" descr="(question)">
          <a:extLst>
            <a:ext uri="{FF2B5EF4-FFF2-40B4-BE49-F238E27FC236}">
              <a16:creationId xmlns:a16="http://schemas.microsoft.com/office/drawing/2014/main" id="{5814E5D7-F6CC-488E-BEF3-E97DD64855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2" name="AutoShape 3" descr="(question)">
          <a:extLst>
            <a:ext uri="{FF2B5EF4-FFF2-40B4-BE49-F238E27FC236}">
              <a16:creationId xmlns:a16="http://schemas.microsoft.com/office/drawing/2014/main" id="{6B4BE9E0-34B4-46FE-A483-A7B839F0B2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3" name="AutoShape 3" descr="(question)">
          <a:extLst>
            <a:ext uri="{FF2B5EF4-FFF2-40B4-BE49-F238E27FC236}">
              <a16:creationId xmlns:a16="http://schemas.microsoft.com/office/drawing/2014/main" id="{EA00143F-A52E-4AD1-95D1-EA2162431E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4" name="AutoShape 3" descr="(question)">
          <a:extLst>
            <a:ext uri="{FF2B5EF4-FFF2-40B4-BE49-F238E27FC236}">
              <a16:creationId xmlns:a16="http://schemas.microsoft.com/office/drawing/2014/main" id="{2F735456-0860-4BC2-8E4D-0FDE4D8B1A8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5" name="AutoShape 3" descr="(question)">
          <a:extLst>
            <a:ext uri="{FF2B5EF4-FFF2-40B4-BE49-F238E27FC236}">
              <a16:creationId xmlns:a16="http://schemas.microsoft.com/office/drawing/2014/main" id="{878C7066-9781-42A6-83F4-2A1E8303FF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6" name="AutoShape 3" descr="(question)">
          <a:extLst>
            <a:ext uri="{FF2B5EF4-FFF2-40B4-BE49-F238E27FC236}">
              <a16:creationId xmlns:a16="http://schemas.microsoft.com/office/drawing/2014/main" id="{C4127F70-CC08-4176-874C-628C361455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7" name="AutoShape 3" descr="(question)">
          <a:extLst>
            <a:ext uri="{FF2B5EF4-FFF2-40B4-BE49-F238E27FC236}">
              <a16:creationId xmlns:a16="http://schemas.microsoft.com/office/drawing/2014/main" id="{8B397B08-2019-4543-BFEF-3C307725EF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8" name="AutoShape 3" descr="(question)">
          <a:extLst>
            <a:ext uri="{FF2B5EF4-FFF2-40B4-BE49-F238E27FC236}">
              <a16:creationId xmlns:a16="http://schemas.microsoft.com/office/drawing/2014/main" id="{80C94AA7-081B-42C4-85E8-8E04CC5F79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59" name="AutoShape 3" descr="(question)">
          <a:extLst>
            <a:ext uri="{FF2B5EF4-FFF2-40B4-BE49-F238E27FC236}">
              <a16:creationId xmlns:a16="http://schemas.microsoft.com/office/drawing/2014/main" id="{662A1A91-80CD-46AE-9ACE-5E67D321EEB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0" name="AutoShape 3" descr="(question)">
          <a:extLst>
            <a:ext uri="{FF2B5EF4-FFF2-40B4-BE49-F238E27FC236}">
              <a16:creationId xmlns:a16="http://schemas.microsoft.com/office/drawing/2014/main" id="{2205E0C8-D254-4C7E-8B4B-98E329DC52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1" name="AutoShape 3" descr="(question)">
          <a:extLst>
            <a:ext uri="{FF2B5EF4-FFF2-40B4-BE49-F238E27FC236}">
              <a16:creationId xmlns:a16="http://schemas.microsoft.com/office/drawing/2014/main" id="{FA3452FD-8DF6-4894-A019-18CA022CBC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2" name="AutoShape 3" descr="(question)">
          <a:extLst>
            <a:ext uri="{FF2B5EF4-FFF2-40B4-BE49-F238E27FC236}">
              <a16:creationId xmlns:a16="http://schemas.microsoft.com/office/drawing/2014/main" id="{257FF9F5-1386-4C54-9992-9951D2F90B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3" name="AutoShape 3" descr="(question)">
          <a:extLst>
            <a:ext uri="{FF2B5EF4-FFF2-40B4-BE49-F238E27FC236}">
              <a16:creationId xmlns:a16="http://schemas.microsoft.com/office/drawing/2014/main" id="{E8ECFC24-02D8-4687-9BD7-38AAF87000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4" name="AutoShape 3" descr="(question)">
          <a:extLst>
            <a:ext uri="{FF2B5EF4-FFF2-40B4-BE49-F238E27FC236}">
              <a16:creationId xmlns:a16="http://schemas.microsoft.com/office/drawing/2014/main" id="{81A5FF28-E4A3-4CEC-A453-900DCD0B0B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5" name="AutoShape 3" descr="(question)">
          <a:extLst>
            <a:ext uri="{FF2B5EF4-FFF2-40B4-BE49-F238E27FC236}">
              <a16:creationId xmlns:a16="http://schemas.microsoft.com/office/drawing/2014/main" id="{5838F7CB-F6EC-4C91-8737-6DE59C3860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6" name="AutoShape 3" descr="(question)">
          <a:extLst>
            <a:ext uri="{FF2B5EF4-FFF2-40B4-BE49-F238E27FC236}">
              <a16:creationId xmlns:a16="http://schemas.microsoft.com/office/drawing/2014/main" id="{C7D765EB-3240-4078-B43B-03275B6D90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7" name="AutoShape 3" descr="(question)">
          <a:extLst>
            <a:ext uri="{FF2B5EF4-FFF2-40B4-BE49-F238E27FC236}">
              <a16:creationId xmlns:a16="http://schemas.microsoft.com/office/drawing/2014/main" id="{CBE27302-88D7-408F-B10B-F9CC33B8B6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8" name="AutoShape 3" descr="(question)">
          <a:extLst>
            <a:ext uri="{FF2B5EF4-FFF2-40B4-BE49-F238E27FC236}">
              <a16:creationId xmlns:a16="http://schemas.microsoft.com/office/drawing/2014/main" id="{53A50E0C-68ED-4275-99E1-1F7A7FE394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69" name="AutoShape 3" descr="(question)">
          <a:extLst>
            <a:ext uri="{FF2B5EF4-FFF2-40B4-BE49-F238E27FC236}">
              <a16:creationId xmlns:a16="http://schemas.microsoft.com/office/drawing/2014/main" id="{E4CD87A4-1449-4924-8006-E366ACF5EE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0" name="AutoShape 3" descr="(question)">
          <a:extLst>
            <a:ext uri="{FF2B5EF4-FFF2-40B4-BE49-F238E27FC236}">
              <a16:creationId xmlns:a16="http://schemas.microsoft.com/office/drawing/2014/main" id="{D531C7AE-1C40-4428-B74B-D7B83E4780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1" name="AutoShape 3" descr="(question)">
          <a:extLst>
            <a:ext uri="{FF2B5EF4-FFF2-40B4-BE49-F238E27FC236}">
              <a16:creationId xmlns:a16="http://schemas.microsoft.com/office/drawing/2014/main" id="{E44C2246-335B-4223-8D1B-779ED5B2A0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2" name="AutoShape 3" descr="(question)">
          <a:extLst>
            <a:ext uri="{FF2B5EF4-FFF2-40B4-BE49-F238E27FC236}">
              <a16:creationId xmlns:a16="http://schemas.microsoft.com/office/drawing/2014/main" id="{48B827C1-D591-4F59-8DE4-3A552448F5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3" name="AutoShape 3" descr="(question)">
          <a:extLst>
            <a:ext uri="{FF2B5EF4-FFF2-40B4-BE49-F238E27FC236}">
              <a16:creationId xmlns:a16="http://schemas.microsoft.com/office/drawing/2014/main" id="{4DB0358A-3F60-48B9-855B-47AE305D72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4" name="AutoShape 3" descr="(question)">
          <a:extLst>
            <a:ext uri="{FF2B5EF4-FFF2-40B4-BE49-F238E27FC236}">
              <a16:creationId xmlns:a16="http://schemas.microsoft.com/office/drawing/2014/main" id="{300A363E-9563-4B27-8292-B92B0FC3C69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5" name="AutoShape 3" descr="(question)">
          <a:extLst>
            <a:ext uri="{FF2B5EF4-FFF2-40B4-BE49-F238E27FC236}">
              <a16:creationId xmlns:a16="http://schemas.microsoft.com/office/drawing/2014/main" id="{693D8422-7DCF-4FC0-8BE5-4479BA923A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6" name="AutoShape 3" descr="(question)">
          <a:extLst>
            <a:ext uri="{FF2B5EF4-FFF2-40B4-BE49-F238E27FC236}">
              <a16:creationId xmlns:a16="http://schemas.microsoft.com/office/drawing/2014/main" id="{1AE9C71E-35FD-41DD-A8B4-58C7EB5DB4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7" name="AutoShape 3" descr="(question)">
          <a:extLst>
            <a:ext uri="{FF2B5EF4-FFF2-40B4-BE49-F238E27FC236}">
              <a16:creationId xmlns:a16="http://schemas.microsoft.com/office/drawing/2014/main" id="{D520BE23-E028-40A7-B278-C51D135EEB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8" name="AutoShape 3" descr="(question)">
          <a:extLst>
            <a:ext uri="{FF2B5EF4-FFF2-40B4-BE49-F238E27FC236}">
              <a16:creationId xmlns:a16="http://schemas.microsoft.com/office/drawing/2014/main" id="{D0DA5103-5FDD-49C9-825D-A6C7A48FFE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79" name="AutoShape 3" descr="(question)">
          <a:extLst>
            <a:ext uri="{FF2B5EF4-FFF2-40B4-BE49-F238E27FC236}">
              <a16:creationId xmlns:a16="http://schemas.microsoft.com/office/drawing/2014/main" id="{764B5FA8-9977-47C5-BDDE-5972FCF615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0" name="AutoShape 3" descr="(question)">
          <a:extLst>
            <a:ext uri="{FF2B5EF4-FFF2-40B4-BE49-F238E27FC236}">
              <a16:creationId xmlns:a16="http://schemas.microsoft.com/office/drawing/2014/main" id="{AE0A7A49-A749-4E05-AC90-F46596B754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1" name="AutoShape 3" descr="(question)">
          <a:extLst>
            <a:ext uri="{FF2B5EF4-FFF2-40B4-BE49-F238E27FC236}">
              <a16:creationId xmlns:a16="http://schemas.microsoft.com/office/drawing/2014/main" id="{1A08FB7A-9F18-4EAD-B495-BD6F29AE1C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2" name="AutoShape 3" descr="(question)">
          <a:extLst>
            <a:ext uri="{FF2B5EF4-FFF2-40B4-BE49-F238E27FC236}">
              <a16:creationId xmlns:a16="http://schemas.microsoft.com/office/drawing/2014/main" id="{F8122707-F2BA-47A5-9EB0-E5A9461AA2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3" name="AutoShape 3" descr="(question)">
          <a:extLst>
            <a:ext uri="{FF2B5EF4-FFF2-40B4-BE49-F238E27FC236}">
              <a16:creationId xmlns:a16="http://schemas.microsoft.com/office/drawing/2014/main" id="{1A140A70-5DF5-43C6-9FB2-C9517AFA87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4" name="AutoShape 3" descr="(question)">
          <a:extLst>
            <a:ext uri="{FF2B5EF4-FFF2-40B4-BE49-F238E27FC236}">
              <a16:creationId xmlns:a16="http://schemas.microsoft.com/office/drawing/2014/main" id="{FC664B45-E12F-446C-95A9-1C3C744EC1C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5" name="AutoShape 3" descr="(question)">
          <a:extLst>
            <a:ext uri="{FF2B5EF4-FFF2-40B4-BE49-F238E27FC236}">
              <a16:creationId xmlns:a16="http://schemas.microsoft.com/office/drawing/2014/main" id="{D9850526-EA1B-47F0-A7A0-F30801B098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6" name="AutoShape 3" descr="(question)">
          <a:extLst>
            <a:ext uri="{FF2B5EF4-FFF2-40B4-BE49-F238E27FC236}">
              <a16:creationId xmlns:a16="http://schemas.microsoft.com/office/drawing/2014/main" id="{F1168F38-9871-4230-89F6-3C7D928B2F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7" name="AutoShape 3" descr="(question)">
          <a:extLst>
            <a:ext uri="{FF2B5EF4-FFF2-40B4-BE49-F238E27FC236}">
              <a16:creationId xmlns:a16="http://schemas.microsoft.com/office/drawing/2014/main" id="{FEE3AAEC-1289-4A3F-8D35-40F21CF1BA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8" name="AutoShape 3" descr="(question)">
          <a:extLst>
            <a:ext uri="{FF2B5EF4-FFF2-40B4-BE49-F238E27FC236}">
              <a16:creationId xmlns:a16="http://schemas.microsoft.com/office/drawing/2014/main" id="{DDF3FA15-2964-4A7B-B2F8-731CD01CB6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89" name="AutoShape 3" descr="(question)">
          <a:extLst>
            <a:ext uri="{FF2B5EF4-FFF2-40B4-BE49-F238E27FC236}">
              <a16:creationId xmlns:a16="http://schemas.microsoft.com/office/drawing/2014/main" id="{7EEE4CC5-7B51-469E-A6DA-DB76A7FB77B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0" name="AutoShape 3" descr="(question)">
          <a:extLst>
            <a:ext uri="{FF2B5EF4-FFF2-40B4-BE49-F238E27FC236}">
              <a16:creationId xmlns:a16="http://schemas.microsoft.com/office/drawing/2014/main" id="{9729FA00-D591-4301-9EFF-E50CD869D7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1" name="AutoShape 3" descr="(question)">
          <a:extLst>
            <a:ext uri="{FF2B5EF4-FFF2-40B4-BE49-F238E27FC236}">
              <a16:creationId xmlns:a16="http://schemas.microsoft.com/office/drawing/2014/main" id="{2C8920A3-3A39-48B2-8AA9-0EA65A7644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2" name="AutoShape 3" descr="(question)">
          <a:extLst>
            <a:ext uri="{FF2B5EF4-FFF2-40B4-BE49-F238E27FC236}">
              <a16:creationId xmlns:a16="http://schemas.microsoft.com/office/drawing/2014/main" id="{FB5B01BB-4D6D-4C35-AC36-6716C3F4E1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3" name="AutoShape 3" descr="(question)">
          <a:extLst>
            <a:ext uri="{FF2B5EF4-FFF2-40B4-BE49-F238E27FC236}">
              <a16:creationId xmlns:a16="http://schemas.microsoft.com/office/drawing/2014/main" id="{245C8480-3393-4A1F-A3E4-DDA6C03BAA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4" name="AutoShape 3" descr="(question)">
          <a:extLst>
            <a:ext uri="{FF2B5EF4-FFF2-40B4-BE49-F238E27FC236}">
              <a16:creationId xmlns:a16="http://schemas.microsoft.com/office/drawing/2014/main" id="{DE4072BC-FC4F-4020-97C2-46F92B4DF64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5" name="AutoShape 3" descr="(question)">
          <a:extLst>
            <a:ext uri="{FF2B5EF4-FFF2-40B4-BE49-F238E27FC236}">
              <a16:creationId xmlns:a16="http://schemas.microsoft.com/office/drawing/2014/main" id="{B8ADEFD9-E5EB-4BEE-AA33-244C4EBBCC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6" name="AutoShape 3" descr="(question)">
          <a:extLst>
            <a:ext uri="{FF2B5EF4-FFF2-40B4-BE49-F238E27FC236}">
              <a16:creationId xmlns:a16="http://schemas.microsoft.com/office/drawing/2014/main" id="{DDD5C125-32CC-402E-85A1-411D965C03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7" name="AutoShape 3" descr="(question)">
          <a:extLst>
            <a:ext uri="{FF2B5EF4-FFF2-40B4-BE49-F238E27FC236}">
              <a16:creationId xmlns:a16="http://schemas.microsoft.com/office/drawing/2014/main" id="{43BD93AC-0526-4BA8-9724-F08BE0DDFA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8" name="AutoShape 3" descr="(question)">
          <a:extLst>
            <a:ext uri="{FF2B5EF4-FFF2-40B4-BE49-F238E27FC236}">
              <a16:creationId xmlns:a16="http://schemas.microsoft.com/office/drawing/2014/main" id="{1C9C442A-35DE-4EE8-8117-E85F6ED2B3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899" name="AutoShape 3" descr="(question)">
          <a:extLst>
            <a:ext uri="{FF2B5EF4-FFF2-40B4-BE49-F238E27FC236}">
              <a16:creationId xmlns:a16="http://schemas.microsoft.com/office/drawing/2014/main" id="{EF8B459D-4D20-40F2-B916-7DC1D757A9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0" name="AutoShape 3" descr="(question)">
          <a:extLst>
            <a:ext uri="{FF2B5EF4-FFF2-40B4-BE49-F238E27FC236}">
              <a16:creationId xmlns:a16="http://schemas.microsoft.com/office/drawing/2014/main" id="{FC2333D1-1907-48CE-93C2-4AFCBE9D95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1" name="AutoShape 3" descr="(question)">
          <a:extLst>
            <a:ext uri="{FF2B5EF4-FFF2-40B4-BE49-F238E27FC236}">
              <a16:creationId xmlns:a16="http://schemas.microsoft.com/office/drawing/2014/main" id="{6EEE7775-8468-46B6-A866-1BD36EE322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2" name="AutoShape 3" descr="(question)">
          <a:extLst>
            <a:ext uri="{FF2B5EF4-FFF2-40B4-BE49-F238E27FC236}">
              <a16:creationId xmlns:a16="http://schemas.microsoft.com/office/drawing/2014/main" id="{450D1E80-761F-4545-9875-B8F086056C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3" name="AutoShape 3" descr="(question)">
          <a:extLst>
            <a:ext uri="{FF2B5EF4-FFF2-40B4-BE49-F238E27FC236}">
              <a16:creationId xmlns:a16="http://schemas.microsoft.com/office/drawing/2014/main" id="{D5B48F29-C4C8-4DEA-A45D-DC1B2D3429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4" name="AutoShape 3" descr="(question)">
          <a:extLst>
            <a:ext uri="{FF2B5EF4-FFF2-40B4-BE49-F238E27FC236}">
              <a16:creationId xmlns:a16="http://schemas.microsoft.com/office/drawing/2014/main" id="{CC68FAFE-0A63-445C-9560-8B84E80F68C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5" name="AutoShape 3" descr="(question)">
          <a:extLst>
            <a:ext uri="{FF2B5EF4-FFF2-40B4-BE49-F238E27FC236}">
              <a16:creationId xmlns:a16="http://schemas.microsoft.com/office/drawing/2014/main" id="{791C58B1-68E8-41C1-B8C2-130EFE5838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6" name="AutoShape 3" descr="(question)">
          <a:extLst>
            <a:ext uri="{FF2B5EF4-FFF2-40B4-BE49-F238E27FC236}">
              <a16:creationId xmlns:a16="http://schemas.microsoft.com/office/drawing/2014/main" id="{EAF96E93-C75F-4D78-9D39-57CDE35545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7" name="AutoShape 3" descr="(question)">
          <a:extLst>
            <a:ext uri="{FF2B5EF4-FFF2-40B4-BE49-F238E27FC236}">
              <a16:creationId xmlns:a16="http://schemas.microsoft.com/office/drawing/2014/main" id="{F037A90B-6B02-4482-9701-5B5D5C6112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8" name="AutoShape 3" descr="(question)">
          <a:extLst>
            <a:ext uri="{FF2B5EF4-FFF2-40B4-BE49-F238E27FC236}">
              <a16:creationId xmlns:a16="http://schemas.microsoft.com/office/drawing/2014/main" id="{9B006179-B596-4ACD-870D-6D57BD11F0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09" name="AutoShape 3" descr="(question)">
          <a:extLst>
            <a:ext uri="{FF2B5EF4-FFF2-40B4-BE49-F238E27FC236}">
              <a16:creationId xmlns:a16="http://schemas.microsoft.com/office/drawing/2014/main" id="{1F41C66F-8979-4287-87F2-BAE70331D7F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0" name="AutoShape 3" descr="(question)">
          <a:extLst>
            <a:ext uri="{FF2B5EF4-FFF2-40B4-BE49-F238E27FC236}">
              <a16:creationId xmlns:a16="http://schemas.microsoft.com/office/drawing/2014/main" id="{E0A450B0-76D8-40BC-BA71-E57FF3CB34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1" name="AutoShape 3" descr="(question)">
          <a:extLst>
            <a:ext uri="{FF2B5EF4-FFF2-40B4-BE49-F238E27FC236}">
              <a16:creationId xmlns:a16="http://schemas.microsoft.com/office/drawing/2014/main" id="{62C513FF-4767-4F87-99E8-DCDA90FF63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2" name="AutoShape 3" descr="(question)">
          <a:extLst>
            <a:ext uri="{FF2B5EF4-FFF2-40B4-BE49-F238E27FC236}">
              <a16:creationId xmlns:a16="http://schemas.microsoft.com/office/drawing/2014/main" id="{CE3E8069-F281-471C-8FC7-629F88347B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3" name="AutoShape 3" descr="(question)">
          <a:extLst>
            <a:ext uri="{FF2B5EF4-FFF2-40B4-BE49-F238E27FC236}">
              <a16:creationId xmlns:a16="http://schemas.microsoft.com/office/drawing/2014/main" id="{DA615490-532D-43C9-8A0E-99FC2D9A7B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4" name="AutoShape 3" descr="(question)">
          <a:extLst>
            <a:ext uri="{FF2B5EF4-FFF2-40B4-BE49-F238E27FC236}">
              <a16:creationId xmlns:a16="http://schemas.microsoft.com/office/drawing/2014/main" id="{31E9C1B1-F27A-4595-8130-68C1B968326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5" name="AutoShape 3" descr="(question)">
          <a:extLst>
            <a:ext uri="{FF2B5EF4-FFF2-40B4-BE49-F238E27FC236}">
              <a16:creationId xmlns:a16="http://schemas.microsoft.com/office/drawing/2014/main" id="{7308E7F5-A1F9-40E3-AC7F-5F1971BBE0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6" name="AutoShape 3" descr="(question)">
          <a:extLst>
            <a:ext uri="{FF2B5EF4-FFF2-40B4-BE49-F238E27FC236}">
              <a16:creationId xmlns:a16="http://schemas.microsoft.com/office/drawing/2014/main" id="{0E9A8EE8-E868-4C33-8087-BCE7EDAA61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7" name="AutoShape 3" descr="(question)">
          <a:extLst>
            <a:ext uri="{FF2B5EF4-FFF2-40B4-BE49-F238E27FC236}">
              <a16:creationId xmlns:a16="http://schemas.microsoft.com/office/drawing/2014/main" id="{C7CC27F1-796A-40C8-8661-958CE1996C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8" name="AutoShape 3" descr="(question)">
          <a:extLst>
            <a:ext uri="{FF2B5EF4-FFF2-40B4-BE49-F238E27FC236}">
              <a16:creationId xmlns:a16="http://schemas.microsoft.com/office/drawing/2014/main" id="{F5B4450B-331F-4CD6-B0F1-22369B126D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19" name="AutoShape 3" descr="(question)">
          <a:extLst>
            <a:ext uri="{FF2B5EF4-FFF2-40B4-BE49-F238E27FC236}">
              <a16:creationId xmlns:a16="http://schemas.microsoft.com/office/drawing/2014/main" id="{C84C261E-186E-4F9D-BD0A-76B3106132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0" name="AutoShape 3" descr="(question)">
          <a:extLst>
            <a:ext uri="{FF2B5EF4-FFF2-40B4-BE49-F238E27FC236}">
              <a16:creationId xmlns:a16="http://schemas.microsoft.com/office/drawing/2014/main" id="{13FB0C26-F140-40C8-90CB-E76169AFE0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1" name="AutoShape 3" descr="(question)">
          <a:extLst>
            <a:ext uri="{FF2B5EF4-FFF2-40B4-BE49-F238E27FC236}">
              <a16:creationId xmlns:a16="http://schemas.microsoft.com/office/drawing/2014/main" id="{6E60EA76-371A-485A-AE99-BA65A68C68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2" name="AutoShape 3" descr="(question)">
          <a:extLst>
            <a:ext uri="{FF2B5EF4-FFF2-40B4-BE49-F238E27FC236}">
              <a16:creationId xmlns:a16="http://schemas.microsoft.com/office/drawing/2014/main" id="{804A4CC6-3212-4172-81E5-0C40D1202D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3" name="AutoShape 3" descr="(question)">
          <a:extLst>
            <a:ext uri="{FF2B5EF4-FFF2-40B4-BE49-F238E27FC236}">
              <a16:creationId xmlns:a16="http://schemas.microsoft.com/office/drawing/2014/main" id="{9271F733-9002-477A-9792-32E7987667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4" name="AutoShape 3" descr="(question)">
          <a:extLst>
            <a:ext uri="{FF2B5EF4-FFF2-40B4-BE49-F238E27FC236}">
              <a16:creationId xmlns:a16="http://schemas.microsoft.com/office/drawing/2014/main" id="{67B2090C-5AD6-465C-A034-D1771D3E448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5" name="AutoShape 3" descr="(question)">
          <a:extLst>
            <a:ext uri="{FF2B5EF4-FFF2-40B4-BE49-F238E27FC236}">
              <a16:creationId xmlns:a16="http://schemas.microsoft.com/office/drawing/2014/main" id="{86D5BE4B-7E50-4835-B3AF-AAE009ED8A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6" name="AutoShape 3" descr="(question)">
          <a:extLst>
            <a:ext uri="{FF2B5EF4-FFF2-40B4-BE49-F238E27FC236}">
              <a16:creationId xmlns:a16="http://schemas.microsoft.com/office/drawing/2014/main" id="{5B9C0BA6-41FA-4F81-8DA6-239DE637C6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7" name="AutoShape 3" descr="(question)">
          <a:extLst>
            <a:ext uri="{FF2B5EF4-FFF2-40B4-BE49-F238E27FC236}">
              <a16:creationId xmlns:a16="http://schemas.microsoft.com/office/drawing/2014/main" id="{C56DF33E-B445-4E35-8DFE-F3D98E8F3A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00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3" name="AutoShape 3" descr="(question)">
          <a:extLst>
            <a:ext uri="{FF2B5EF4-FFF2-40B4-BE49-F238E27FC236}">
              <a16:creationId xmlns:a16="http://schemas.microsoft.com/office/drawing/2014/main" id="{9EE1D407-DE65-46A6-A6D4-0AB7A6FFA6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4" name="AutoShape 3" descr="(question)">
          <a:extLst>
            <a:ext uri="{FF2B5EF4-FFF2-40B4-BE49-F238E27FC236}">
              <a16:creationId xmlns:a16="http://schemas.microsoft.com/office/drawing/2014/main" id="{D4EDF96D-0587-4E1F-BB9B-AF1A7EFC22E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5" name="AutoShape 3" descr="(question)">
          <a:extLst>
            <a:ext uri="{FF2B5EF4-FFF2-40B4-BE49-F238E27FC236}">
              <a16:creationId xmlns:a16="http://schemas.microsoft.com/office/drawing/2014/main" id="{B84CA4B0-5874-4CE1-AC09-6F706A5490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6" name="AutoShape 3" descr="(question)">
          <a:extLst>
            <a:ext uri="{FF2B5EF4-FFF2-40B4-BE49-F238E27FC236}">
              <a16:creationId xmlns:a16="http://schemas.microsoft.com/office/drawing/2014/main" id="{3A8995CD-BEE0-4426-94AD-3827839187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7" name="AutoShape 3" descr="(question)">
          <a:extLst>
            <a:ext uri="{FF2B5EF4-FFF2-40B4-BE49-F238E27FC236}">
              <a16:creationId xmlns:a16="http://schemas.microsoft.com/office/drawing/2014/main" id="{2C4DEE4A-3F22-4E49-9280-B7E49C4175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8" name="AutoShape 3" descr="(question)">
          <a:extLst>
            <a:ext uri="{FF2B5EF4-FFF2-40B4-BE49-F238E27FC236}">
              <a16:creationId xmlns:a16="http://schemas.microsoft.com/office/drawing/2014/main" id="{1E301C63-E815-468E-B3CE-A6761D0599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9" name="AutoShape 3" descr="(question)">
          <a:extLst>
            <a:ext uri="{FF2B5EF4-FFF2-40B4-BE49-F238E27FC236}">
              <a16:creationId xmlns:a16="http://schemas.microsoft.com/office/drawing/2014/main" id="{7D276182-4CE4-4854-921D-0FC55D60B20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10" name="AutoShape 3" descr="(question)">
          <a:extLst>
            <a:ext uri="{FF2B5EF4-FFF2-40B4-BE49-F238E27FC236}">
              <a16:creationId xmlns:a16="http://schemas.microsoft.com/office/drawing/2014/main" id="{97EDD7A3-6E2D-4081-883E-DDFC86C882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29" name="AutoShape 3" descr="(question)">
          <a:extLst>
            <a:ext uri="{FF2B5EF4-FFF2-40B4-BE49-F238E27FC236}">
              <a16:creationId xmlns:a16="http://schemas.microsoft.com/office/drawing/2014/main" id="{D9946378-0094-4524-A5A7-D89A25DB84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30" name="AutoShape 3" descr="(question)">
          <a:extLst>
            <a:ext uri="{FF2B5EF4-FFF2-40B4-BE49-F238E27FC236}">
              <a16:creationId xmlns:a16="http://schemas.microsoft.com/office/drawing/2014/main" id="{D39D6F03-4CBE-4F86-85B9-3026636913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17</xdr:row>
      <xdr:rowOff>0</xdr:rowOff>
    </xdr:from>
    <xdr:ext cx="304800" cy="304800"/>
    <xdr:sp macro="" textlink="">
      <xdr:nvSpPr>
        <xdr:cNvPr id="31" name="AutoShape 3" descr="(question)">
          <a:extLst>
            <a:ext uri="{FF2B5EF4-FFF2-40B4-BE49-F238E27FC236}">
              <a16:creationId xmlns:a16="http://schemas.microsoft.com/office/drawing/2014/main" id="{43DF4592-5D17-4948-82FB-8C75A3CE34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2495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42" name="AutoShape 3" descr="(question)">
          <a:extLst>
            <a:ext uri="{FF2B5EF4-FFF2-40B4-BE49-F238E27FC236}">
              <a16:creationId xmlns:a16="http://schemas.microsoft.com/office/drawing/2014/main" id="{E6DBA0AE-10E9-4635-8E04-96AB01CBAA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43" name="AutoShape 3" descr="(question)">
          <a:extLst>
            <a:ext uri="{FF2B5EF4-FFF2-40B4-BE49-F238E27FC236}">
              <a16:creationId xmlns:a16="http://schemas.microsoft.com/office/drawing/2014/main" id="{C49FB635-CB80-463B-96D8-39D498BED9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44" name="AutoShape 3" descr="(question)">
          <a:extLst>
            <a:ext uri="{FF2B5EF4-FFF2-40B4-BE49-F238E27FC236}">
              <a16:creationId xmlns:a16="http://schemas.microsoft.com/office/drawing/2014/main" id="{F3A3ED04-4073-40F9-A754-469902E1AD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45" name="AutoShape 3" descr="(question)">
          <a:extLst>
            <a:ext uri="{FF2B5EF4-FFF2-40B4-BE49-F238E27FC236}">
              <a16:creationId xmlns:a16="http://schemas.microsoft.com/office/drawing/2014/main" id="{D785CC9D-F97A-4AF4-B1D9-9A33F81EED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49" name="AutoShape 3" descr="(question)">
          <a:extLst>
            <a:ext uri="{FF2B5EF4-FFF2-40B4-BE49-F238E27FC236}">
              <a16:creationId xmlns:a16="http://schemas.microsoft.com/office/drawing/2014/main" id="{0232A68A-113D-4E75-A14E-400EC50B4D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0" name="AutoShape 3" descr="(question)">
          <a:extLst>
            <a:ext uri="{FF2B5EF4-FFF2-40B4-BE49-F238E27FC236}">
              <a16:creationId xmlns:a16="http://schemas.microsoft.com/office/drawing/2014/main" id="{754D0A33-27C8-4239-8F39-E994BB893F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1" name="AutoShape 3" descr="(question)">
          <a:extLst>
            <a:ext uri="{FF2B5EF4-FFF2-40B4-BE49-F238E27FC236}">
              <a16:creationId xmlns:a16="http://schemas.microsoft.com/office/drawing/2014/main" id="{780A05FC-F5EE-4DD9-816D-00CE202957B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2" name="AutoShape 3" descr="(question)">
          <a:extLst>
            <a:ext uri="{FF2B5EF4-FFF2-40B4-BE49-F238E27FC236}">
              <a16:creationId xmlns:a16="http://schemas.microsoft.com/office/drawing/2014/main" id="{8B6C4842-E821-4498-B049-8D56ACF6E3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3" name="AutoShape 3" descr="(question)">
          <a:extLst>
            <a:ext uri="{FF2B5EF4-FFF2-40B4-BE49-F238E27FC236}">
              <a16:creationId xmlns:a16="http://schemas.microsoft.com/office/drawing/2014/main" id="{7C7CE871-FAD1-4B45-8437-E9CD9E73EF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4" name="AutoShape 3" descr="(question)">
          <a:extLst>
            <a:ext uri="{FF2B5EF4-FFF2-40B4-BE49-F238E27FC236}">
              <a16:creationId xmlns:a16="http://schemas.microsoft.com/office/drawing/2014/main" id="{7618D586-1434-486D-8B97-B1DE078C30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5" name="AutoShape 3" descr="(question)">
          <a:extLst>
            <a:ext uri="{FF2B5EF4-FFF2-40B4-BE49-F238E27FC236}">
              <a16:creationId xmlns:a16="http://schemas.microsoft.com/office/drawing/2014/main" id="{5D68E44A-4481-4B07-BC0F-8F3B86F79F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18</xdr:row>
      <xdr:rowOff>0</xdr:rowOff>
    </xdr:from>
    <xdr:ext cx="304800" cy="304800"/>
    <xdr:sp macro="" textlink="">
      <xdr:nvSpPr>
        <xdr:cNvPr id="256" name="AutoShape 3" descr="(question)">
          <a:extLst>
            <a:ext uri="{FF2B5EF4-FFF2-40B4-BE49-F238E27FC236}">
              <a16:creationId xmlns:a16="http://schemas.microsoft.com/office/drawing/2014/main" id="{014D6540-5E4B-434A-A7F3-F6ACB0500F0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61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3" name="AutoShape 3" descr="(question)">
          <a:extLst>
            <a:ext uri="{FF2B5EF4-FFF2-40B4-BE49-F238E27FC236}">
              <a16:creationId xmlns:a16="http://schemas.microsoft.com/office/drawing/2014/main" id="{24F3D850-853D-4B1C-9234-77F403B3BB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4" name="AutoShape 3" descr="(question)">
          <a:extLst>
            <a:ext uri="{FF2B5EF4-FFF2-40B4-BE49-F238E27FC236}">
              <a16:creationId xmlns:a16="http://schemas.microsoft.com/office/drawing/2014/main" id="{F9E8023A-4FB0-4BF4-8ECB-501F8EC18F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5" name="AutoShape 3" descr="(question)">
          <a:extLst>
            <a:ext uri="{FF2B5EF4-FFF2-40B4-BE49-F238E27FC236}">
              <a16:creationId xmlns:a16="http://schemas.microsoft.com/office/drawing/2014/main" id="{DBDD95CC-EFDA-44AB-B8FE-486D3C6C35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6" name="AutoShape 3" descr="(question)">
          <a:extLst>
            <a:ext uri="{FF2B5EF4-FFF2-40B4-BE49-F238E27FC236}">
              <a16:creationId xmlns:a16="http://schemas.microsoft.com/office/drawing/2014/main" id="{B20ABAE0-31FE-4BAF-B627-4ED1BCABAA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900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7" name="AutoShape 3" descr="(question)">
          <a:extLst>
            <a:ext uri="{FF2B5EF4-FFF2-40B4-BE49-F238E27FC236}">
              <a16:creationId xmlns:a16="http://schemas.microsoft.com/office/drawing/2014/main" id="{FB2595D6-6503-47CC-A74B-E834162D97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8" name="AutoShape 3" descr="(question)">
          <a:extLst>
            <a:ext uri="{FF2B5EF4-FFF2-40B4-BE49-F238E27FC236}">
              <a16:creationId xmlns:a16="http://schemas.microsoft.com/office/drawing/2014/main" id="{F9D03F3F-EFFE-4616-B4B5-CE39D6F543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79" name="AutoShape 3" descr="(question)">
          <a:extLst>
            <a:ext uri="{FF2B5EF4-FFF2-40B4-BE49-F238E27FC236}">
              <a16:creationId xmlns:a16="http://schemas.microsoft.com/office/drawing/2014/main" id="{BF112513-5BA4-489C-8841-BD2D43FC2A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0" name="AutoShape 3" descr="(question)">
          <a:extLst>
            <a:ext uri="{FF2B5EF4-FFF2-40B4-BE49-F238E27FC236}">
              <a16:creationId xmlns:a16="http://schemas.microsoft.com/office/drawing/2014/main" id="{79B634F8-A2E8-41A6-A89F-451DD684FA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1" name="AutoShape 3" descr="(question)">
          <a:extLst>
            <a:ext uri="{FF2B5EF4-FFF2-40B4-BE49-F238E27FC236}">
              <a16:creationId xmlns:a16="http://schemas.microsoft.com/office/drawing/2014/main" id="{F7F6553F-B712-41C7-87DC-A2C0537380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2" name="AutoShape 3" descr="(question)">
          <a:extLst>
            <a:ext uri="{FF2B5EF4-FFF2-40B4-BE49-F238E27FC236}">
              <a16:creationId xmlns:a16="http://schemas.microsoft.com/office/drawing/2014/main" id="{8C33DBAA-94B8-4E37-B4D0-1E82E9D85C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3" name="AutoShape 3" descr="(question)">
          <a:extLst>
            <a:ext uri="{FF2B5EF4-FFF2-40B4-BE49-F238E27FC236}">
              <a16:creationId xmlns:a16="http://schemas.microsoft.com/office/drawing/2014/main" id="{05584547-7A46-4AD7-A557-68D3D5D441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4" name="AutoShape 3" descr="(question)">
          <a:extLst>
            <a:ext uri="{FF2B5EF4-FFF2-40B4-BE49-F238E27FC236}">
              <a16:creationId xmlns:a16="http://schemas.microsoft.com/office/drawing/2014/main" id="{9C4241DC-65B2-4AE1-90D5-5B721FAFFB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5" name="AutoShape 3" descr="(question)">
          <a:extLst>
            <a:ext uri="{FF2B5EF4-FFF2-40B4-BE49-F238E27FC236}">
              <a16:creationId xmlns:a16="http://schemas.microsoft.com/office/drawing/2014/main" id="{2D5BFB7E-E13E-4BEE-BB83-0B30E668A68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6" name="AutoShape 3" descr="(question)">
          <a:extLst>
            <a:ext uri="{FF2B5EF4-FFF2-40B4-BE49-F238E27FC236}">
              <a16:creationId xmlns:a16="http://schemas.microsoft.com/office/drawing/2014/main" id="{39054C9B-F19A-4094-B93D-2BCD23CECD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7" name="AutoShape 3" descr="(question)">
          <a:extLst>
            <a:ext uri="{FF2B5EF4-FFF2-40B4-BE49-F238E27FC236}">
              <a16:creationId xmlns:a16="http://schemas.microsoft.com/office/drawing/2014/main" id="{EC9A3598-2AAD-451F-AA69-2C305473F4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8" name="AutoShape 3" descr="(question)">
          <a:extLst>
            <a:ext uri="{FF2B5EF4-FFF2-40B4-BE49-F238E27FC236}">
              <a16:creationId xmlns:a16="http://schemas.microsoft.com/office/drawing/2014/main" id="{CACE802B-369B-4245-944E-7850896C1D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89" name="AutoShape 3" descr="(question)">
          <a:extLst>
            <a:ext uri="{FF2B5EF4-FFF2-40B4-BE49-F238E27FC236}">
              <a16:creationId xmlns:a16="http://schemas.microsoft.com/office/drawing/2014/main" id="{C636BFC4-9B28-4252-9BF8-F621350627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90" name="AutoShape 3" descr="(question)">
          <a:extLst>
            <a:ext uri="{FF2B5EF4-FFF2-40B4-BE49-F238E27FC236}">
              <a16:creationId xmlns:a16="http://schemas.microsoft.com/office/drawing/2014/main" id="{E4EED686-05FA-4E4E-9FDB-C4BE03406C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91" name="AutoShape 3" descr="(question)">
          <a:extLst>
            <a:ext uri="{FF2B5EF4-FFF2-40B4-BE49-F238E27FC236}">
              <a16:creationId xmlns:a16="http://schemas.microsoft.com/office/drawing/2014/main" id="{322B2504-C15B-4CAF-B658-A867B0B470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92" name="AutoShape 3" descr="(question)">
          <a:extLst>
            <a:ext uri="{FF2B5EF4-FFF2-40B4-BE49-F238E27FC236}">
              <a16:creationId xmlns:a16="http://schemas.microsoft.com/office/drawing/2014/main" id="{AA677EF2-107D-46EE-ADF1-E5405E6150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293" name="AutoShape 3" descr="(question)">
          <a:extLst>
            <a:ext uri="{FF2B5EF4-FFF2-40B4-BE49-F238E27FC236}">
              <a16:creationId xmlns:a16="http://schemas.microsoft.com/office/drawing/2014/main" id="{DD6F99D1-FB2F-49FE-8FD7-A84281AB19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8" name="AutoShape 3" descr="(question)">
          <a:extLst>
            <a:ext uri="{FF2B5EF4-FFF2-40B4-BE49-F238E27FC236}">
              <a16:creationId xmlns:a16="http://schemas.microsoft.com/office/drawing/2014/main" id="{516E135D-7F96-4629-AB90-818CC0DF27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29" name="AutoShape 3" descr="(question)">
          <a:extLst>
            <a:ext uri="{FF2B5EF4-FFF2-40B4-BE49-F238E27FC236}">
              <a16:creationId xmlns:a16="http://schemas.microsoft.com/office/drawing/2014/main" id="{1F31BBF6-302C-4A93-8C90-337AD7BD9AF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0" name="AutoShape 3" descr="(question)">
          <a:extLst>
            <a:ext uri="{FF2B5EF4-FFF2-40B4-BE49-F238E27FC236}">
              <a16:creationId xmlns:a16="http://schemas.microsoft.com/office/drawing/2014/main" id="{9A7579B8-7919-4200-ACFD-64291AF6B1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1" name="AutoShape 3" descr="(question)">
          <a:extLst>
            <a:ext uri="{FF2B5EF4-FFF2-40B4-BE49-F238E27FC236}">
              <a16:creationId xmlns:a16="http://schemas.microsoft.com/office/drawing/2014/main" id="{5BEF2A0D-7256-4986-88F0-0184B6FE40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2" name="AutoShape 3" descr="(question)">
          <a:extLst>
            <a:ext uri="{FF2B5EF4-FFF2-40B4-BE49-F238E27FC236}">
              <a16:creationId xmlns:a16="http://schemas.microsoft.com/office/drawing/2014/main" id="{F6303CCD-E9A0-4834-811C-A60307B67C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3" name="AutoShape 3" descr="(question)">
          <a:extLst>
            <a:ext uri="{FF2B5EF4-FFF2-40B4-BE49-F238E27FC236}">
              <a16:creationId xmlns:a16="http://schemas.microsoft.com/office/drawing/2014/main" id="{838289F0-DCAA-4D3D-BAF9-23AD3E8695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4" name="AutoShape 3" descr="(question)">
          <a:extLst>
            <a:ext uri="{FF2B5EF4-FFF2-40B4-BE49-F238E27FC236}">
              <a16:creationId xmlns:a16="http://schemas.microsoft.com/office/drawing/2014/main" id="{7819EFA4-7DD9-4902-9F53-D0978407463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5" name="AutoShape 3" descr="(question)">
          <a:extLst>
            <a:ext uri="{FF2B5EF4-FFF2-40B4-BE49-F238E27FC236}">
              <a16:creationId xmlns:a16="http://schemas.microsoft.com/office/drawing/2014/main" id="{ADD01757-1C93-47BA-8801-919627BC5D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6" name="AutoShape 3" descr="(question)">
          <a:extLst>
            <a:ext uri="{FF2B5EF4-FFF2-40B4-BE49-F238E27FC236}">
              <a16:creationId xmlns:a16="http://schemas.microsoft.com/office/drawing/2014/main" id="{9FB48C6E-B31B-46D1-9CD3-483100A873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7" name="AutoShape 3" descr="(question)">
          <a:extLst>
            <a:ext uri="{FF2B5EF4-FFF2-40B4-BE49-F238E27FC236}">
              <a16:creationId xmlns:a16="http://schemas.microsoft.com/office/drawing/2014/main" id="{E6FD61F9-A32F-44E9-9682-0E6CDA9DF5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8" name="AutoShape 3" descr="(question)">
          <a:extLst>
            <a:ext uri="{FF2B5EF4-FFF2-40B4-BE49-F238E27FC236}">
              <a16:creationId xmlns:a16="http://schemas.microsoft.com/office/drawing/2014/main" id="{F682EED8-1D77-427F-8FAB-42A4B12A95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39" name="AutoShape 3" descr="(question)">
          <a:extLst>
            <a:ext uri="{FF2B5EF4-FFF2-40B4-BE49-F238E27FC236}">
              <a16:creationId xmlns:a16="http://schemas.microsoft.com/office/drawing/2014/main" id="{2E014598-F17B-4DFF-84AF-4CE6D690EE8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0" name="AutoShape 3" descr="(question)">
          <a:extLst>
            <a:ext uri="{FF2B5EF4-FFF2-40B4-BE49-F238E27FC236}">
              <a16:creationId xmlns:a16="http://schemas.microsoft.com/office/drawing/2014/main" id="{38EF5DFE-CC3F-428E-8507-86497567CA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1" name="AutoShape 3" descr="(question)">
          <a:extLst>
            <a:ext uri="{FF2B5EF4-FFF2-40B4-BE49-F238E27FC236}">
              <a16:creationId xmlns:a16="http://schemas.microsoft.com/office/drawing/2014/main" id="{189D3F03-5B80-4E3A-97AC-269B39F369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2" name="AutoShape 3" descr="(question)">
          <a:extLst>
            <a:ext uri="{FF2B5EF4-FFF2-40B4-BE49-F238E27FC236}">
              <a16:creationId xmlns:a16="http://schemas.microsoft.com/office/drawing/2014/main" id="{07D6CB1F-3591-45F1-858F-2B4E1F93A9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3" name="AutoShape 3" descr="(question)">
          <a:extLst>
            <a:ext uri="{FF2B5EF4-FFF2-40B4-BE49-F238E27FC236}">
              <a16:creationId xmlns:a16="http://schemas.microsoft.com/office/drawing/2014/main" id="{37AB1DBD-6C7A-4CC7-85C8-422849F104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4" name="AutoShape 3" descr="(question)">
          <a:extLst>
            <a:ext uri="{FF2B5EF4-FFF2-40B4-BE49-F238E27FC236}">
              <a16:creationId xmlns:a16="http://schemas.microsoft.com/office/drawing/2014/main" id="{42CDDFF8-AB9E-4B57-B51D-1329DA354F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5" name="AutoShape 3" descr="(question)">
          <a:extLst>
            <a:ext uri="{FF2B5EF4-FFF2-40B4-BE49-F238E27FC236}">
              <a16:creationId xmlns:a16="http://schemas.microsoft.com/office/drawing/2014/main" id="{F94FBF93-97CE-461F-BDD7-D64CF1290B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6" name="AutoShape 3" descr="(question)">
          <a:extLst>
            <a:ext uri="{FF2B5EF4-FFF2-40B4-BE49-F238E27FC236}">
              <a16:creationId xmlns:a16="http://schemas.microsoft.com/office/drawing/2014/main" id="{A82BE68F-7EE2-455B-B1AD-947D8B0ED5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7" name="AutoShape 3" descr="(question)">
          <a:extLst>
            <a:ext uri="{FF2B5EF4-FFF2-40B4-BE49-F238E27FC236}">
              <a16:creationId xmlns:a16="http://schemas.microsoft.com/office/drawing/2014/main" id="{50F05382-5A6B-4547-8E1D-5B49372587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8" name="AutoShape 3" descr="(question)">
          <a:extLst>
            <a:ext uri="{FF2B5EF4-FFF2-40B4-BE49-F238E27FC236}">
              <a16:creationId xmlns:a16="http://schemas.microsoft.com/office/drawing/2014/main" id="{DA4DA5DD-59DF-41D4-9ACF-EBD7B19AD8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49" name="AutoShape 3" descr="(question)">
          <a:extLst>
            <a:ext uri="{FF2B5EF4-FFF2-40B4-BE49-F238E27FC236}">
              <a16:creationId xmlns:a16="http://schemas.microsoft.com/office/drawing/2014/main" id="{2A493044-6349-4D21-A690-A34FFFCB82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0" name="AutoShape 3" descr="(question)">
          <a:extLst>
            <a:ext uri="{FF2B5EF4-FFF2-40B4-BE49-F238E27FC236}">
              <a16:creationId xmlns:a16="http://schemas.microsoft.com/office/drawing/2014/main" id="{ADE40A8B-4BE4-4575-A8E0-B4B18A1DBC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1" name="AutoShape 3" descr="(question)">
          <a:extLst>
            <a:ext uri="{FF2B5EF4-FFF2-40B4-BE49-F238E27FC236}">
              <a16:creationId xmlns:a16="http://schemas.microsoft.com/office/drawing/2014/main" id="{117630FB-886C-438D-A5F5-BDD2EF27EE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2" name="AutoShape 3" descr="(question)">
          <a:extLst>
            <a:ext uri="{FF2B5EF4-FFF2-40B4-BE49-F238E27FC236}">
              <a16:creationId xmlns:a16="http://schemas.microsoft.com/office/drawing/2014/main" id="{8002BE94-E571-4429-895C-428BC7CA6B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3" name="AutoShape 3" descr="(question)">
          <a:extLst>
            <a:ext uri="{FF2B5EF4-FFF2-40B4-BE49-F238E27FC236}">
              <a16:creationId xmlns:a16="http://schemas.microsoft.com/office/drawing/2014/main" id="{5F094CEF-89DE-4CF0-BA17-AD327343AB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4" name="AutoShape 3" descr="(question)">
          <a:extLst>
            <a:ext uri="{FF2B5EF4-FFF2-40B4-BE49-F238E27FC236}">
              <a16:creationId xmlns:a16="http://schemas.microsoft.com/office/drawing/2014/main" id="{D739A829-2411-49AF-AE89-1BBEB86770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5" name="AutoShape 3" descr="(question)">
          <a:extLst>
            <a:ext uri="{FF2B5EF4-FFF2-40B4-BE49-F238E27FC236}">
              <a16:creationId xmlns:a16="http://schemas.microsoft.com/office/drawing/2014/main" id="{29295F1C-22E5-4276-B4B1-327DF5BF2C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6" name="AutoShape 3" descr="(question)">
          <a:extLst>
            <a:ext uri="{FF2B5EF4-FFF2-40B4-BE49-F238E27FC236}">
              <a16:creationId xmlns:a16="http://schemas.microsoft.com/office/drawing/2014/main" id="{8935E07E-E264-49E3-8BC7-F336184DA2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7" name="AutoShape 3" descr="(question)">
          <a:extLst>
            <a:ext uri="{FF2B5EF4-FFF2-40B4-BE49-F238E27FC236}">
              <a16:creationId xmlns:a16="http://schemas.microsoft.com/office/drawing/2014/main" id="{55E1E5F0-19BE-4ED9-A965-1B10D1F2E1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8" name="AutoShape 3" descr="(question)">
          <a:extLst>
            <a:ext uri="{FF2B5EF4-FFF2-40B4-BE49-F238E27FC236}">
              <a16:creationId xmlns:a16="http://schemas.microsoft.com/office/drawing/2014/main" id="{67DE0C61-5741-484F-9E64-D52111C323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59" name="AutoShape 3" descr="(question)">
          <a:extLst>
            <a:ext uri="{FF2B5EF4-FFF2-40B4-BE49-F238E27FC236}">
              <a16:creationId xmlns:a16="http://schemas.microsoft.com/office/drawing/2014/main" id="{04130991-3BF9-4322-8691-3BE50F3A526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0" name="AutoShape 3" descr="(question)">
          <a:extLst>
            <a:ext uri="{FF2B5EF4-FFF2-40B4-BE49-F238E27FC236}">
              <a16:creationId xmlns:a16="http://schemas.microsoft.com/office/drawing/2014/main" id="{15BFDD36-06F9-4CE8-AEB9-AB2DB7AC2A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1" name="AutoShape 3" descr="(question)">
          <a:extLst>
            <a:ext uri="{FF2B5EF4-FFF2-40B4-BE49-F238E27FC236}">
              <a16:creationId xmlns:a16="http://schemas.microsoft.com/office/drawing/2014/main" id="{1796FBC7-BA2C-457A-9460-18CFFB5D76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2" name="AutoShape 3" descr="(question)">
          <a:extLst>
            <a:ext uri="{FF2B5EF4-FFF2-40B4-BE49-F238E27FC236}">
              <a16:creationId xmlns:a16="http://schemas.microsoft.com/office/drawing/2014/main" id="{84997ED2-B989-4A9E-A2D8-D61C8FE3D9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3" name="AutoShape 3" descr="(question)">
          <a:extLst>
            <a:ext uri="{FF2B5EF4-FFF2-40B4-BE49-F238E27FC236}">
              <a16:creationId xmlns:a16="http://schemas.microsoft.com/office/drawing/2014/main" id="{1B50CF28-7DD2-4893-9D57-C006093D13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4" name="AutoShape 3" descr="(question)">
          <a:extLst>
            <a:ext uri="{FF2B5EF4-FFF2-40B4-BE49-F238E27FC236}">
              <a16:creationId xmlns:a16="http://schemas.microsoft.com/office/drawing/2014/main" id="{BC615711-855D-4E55-A612-0FA4B77946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5" name="AutoShape 3" descr="(question)">
          <a:extLst>
            <a:ext uri="{FF2B5EF4-FFF2-40B4-BE49-F238E27FC236}">
              <a16:creationId xmlns:a16="http://schemas.microsoft.com/office/drawing/2014/main" id="{0B62B608-1C3F-415E-A8B0-72CE1B2A85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6" name="AutoShape 3" descr="(question)">
          <a:extLst>
            <a:ext uri="{FF2B5EF4-FFF2-40B4-BE49-F238E27FC236}">
              <a16:creationId xmlns:a16="http://schemas.microsoft.com/office/drawing/2014/main" id="{F97AF0AE-787D-4670-B969-D72A9E057C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7" name="AutoShape 3" descr="(question)">
          <a:extLst>
            <a:ext uri="{FF2B5EF4-FFF2-40B4-BE49-F238E27FC236}">
              <a16:creationId xmlns:a16="http://schemas.microsoft.com/office/drawing/2014/main" id="{86481BE1-BE2A-48A6-AE57-5C242B0282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8" name="AutoShape 3" descr="(question)">
          <a:extLst>
            <a:ext uri="{FF2B5EF4-FFF2-40B4-BE49-F238E27FC236}">
              <a16:creationId xmlns:a16="http://schemas.microsoft.com/office/drawing/2014/main" id="{2C4A3C6B-7156-41E4-BF30-113AD96575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69" name="AutoShape 3" descr="(question)">
          <a:extLst>
            <a:ext uri="{FF2B5EF4-FFF2-40B4-BE49-F238E27FC236}">
              <a16:creationId xmlns:a16="http://schemas.microsoft.com/office/drawing/2014/main" id="{95D735E0-5F60-4FF7-967F-076DBD5F9EE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0" name="AutoShape 3" descr="(question)">
          <a:extLst>
            <a:ext uri="{FF2B5EF4-FFF2-40B4-BE49-F238E27FC236}">
              <a16:creationId xmlns:a16="http://schemas.microsoft.com/office/drawing/2014/main" id="{5B80A3CC-4E0B-4CCD-B748-43617FFEA2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1" name="AutoShape 3" descr="(question)">
          <a:extLst>
            <a:ext uri="{FF2B5EF4-FFF2-40B4-BE49-F238E27FC236}">
              <a16:creationId xmlns:a16="http://schemas.microsoft.com/office/drawing/2014/main" id="{725159FE-9E2E-42E2-ABAD-CDE6450A33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2" name="AutoShape 3" descr="(question)">
          <a:extLst>
            <a:ext uri="{FF2B5EF4-FFF2-40B4-BE49-F238E27FC236}">
              <a16:creationId xmlns:a16="http://schemas.microsoft.com/office/drawing/2014/main" id="{AB62C44F-77AD-4196-9A70-E1C4F5AE18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3" name="AutoShape 3" descr="(question)">
          <a:extLst>
            <a:ext uri="{FF2B5EF4-FFF2-40B4-BE49-F238E27FC236}">
              <a16:creationId xmlns:a16="http://schemas.microsoft.com/office/drawing/2014/main" id="{25621389-F937-42D4-B6EC-45677AFD2D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4" name="AutoShape 3" descr="(question)">
          <a:extLst>
            <a:ext uri="{FF2B5EF4-FFF2-40B4-BE49-F238E27FC236}">
              <a16:creationId xmlns:a16="http://schemas.microsoft.com/office/drawing/2014/main" id="{0F9388AB-B66C-4A5B-A9C6-1D174E2F28B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5" name="AutoShape 3" descr="(question)">
          <a:extLst>
            <a:ext uri="{FF2B5EF4-FFF2-40B4-BE49-F238E27FC236}">
              <a16:creationId xmlns:a16="http://schemas.microsoft.com/office/drawing/2014/main" id="{175CFC49-B514-4E44-B626-DA37A8FBDA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6" name="AutoShape 3" descr="(question)">
          <a:extLst>
            <a:ext uri="{FF2B5EF4-FFF2-40B4-BE49-F238E27FC236}">
              <a16:creationId xmlns:a16="http://schemas.microsoft.com/office/drawing/2014/main" id="{305FBD84-6FC9-48D7-B020-AF1D5096E7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7" name="AutoShape 3" descr="(question)">
          <a:extLst>
            <a:ext uri="{FF2B5EF4-FFF2-40B4-BE49-F238E27FC236}">
              <a16:creationId xmlns:a16="http://schemas.microsoft.com/office/drawing/2014/main" id="{87CBC191-7405-41A0-A95A-AB878D7EF3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8" name="AutoShape 3" descr="(question)">
          <a:extLst>
            <a:ext uri="{FF2B5EF4-FFF2-40B4-BE49-F238E27FC236}">
              <a16:creationId xmlns:a16="http://schemas.microsoft.com/office/drawing/2014/main" id="{A3998474-9956-44D2-95A4-6A719E64BC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79" name="AutoShape 3" descr="(question)">
          <a:extLst>
            <a:ext uri="{FF2B5EF4-FFF2-40B4-BE49-F238E27FC236}">
              <a16:creationId xmlns:a16="http://schemas.microsoft.com/office/drawing/2014/main" id="{CBE79ABB-0BFA-46AC-A24B-206C7E73D1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0" name="AutoShape 3" descr="(question)">
          <a:extLst>
            <a:ext uri="{FF2B5EF4-FFF2-40B4-BE49-F238E27FC236}">
              <a16:creationId xmlns:a16="http://schemas.microsoft.com/office/drawing/2014/main" id="{5A2CEEE4-C7E1-4D29-9012-AF11681014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1" name="AutoShape 3" descr="(question)">
          <a:extLst>
            <a:ext uri="{FF2B5EF4-FFF2-40B4-BE49-F238E27FC236}">
              <a16:creationId xmlns:a16="http://schemas.microsoft.com/office/drawing/2014/main" id="{E90F08DF-3492-497A-99AB-E92738566A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2" name="AutoShape 3" descr="(question)">
          <a:extLst>
            <a:ext uri="{FF2B5EF4-FFF2-40B4-BE49-F238E27FC236}">
              <a16:creationId xmlns:a16="http://schemas.microsoft.com/office/drawing/2014/main" id="{DA740DE4-CD14-4044-A110-467B4C6D41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3" name="AutoShape 3" descr="(question)">
          <a:extLst>
            <a:ext uri="{FF2B5EF4-FFF2-40B4-BE49-F238E27FC236}">
              <a16:creationId xmlns:a16="http://schemas.microsoft.com/office/drawing/2014/main" id="{55E82068-6D0A-4FAA-8FA7-1AA07C842B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4" name="AutoShape 3" descr="(question)">
          <a:extLst>
            <a:ext uri="{FF2B5EF4-FFF2-40B4-BE49-F238E27FC236}">
              <a16:creationId xmlns:a16="http://schemas.microsoft.com/office/drawing/2014/main" id="{B819F0A6-D819-44FA-94F5-F29786413B7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5" name="AutoShape 3" descr="(question)">
          <a:extLst>
            <a:ext uri="{FF2B5EF4-FFF2-40B4-BE49-F238E27FC236}">
              <a16:creationId xmlns:a16="http://schemas.microsoft.com/office/drawing/2014/main" id="{5B277A6D-C8F3-4B16-B439-AED1DE92A6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6" name="AutoShape 3" descr="(question)">
          <a:extLst>
            <a:ext uri="{FF2B5EF4-FFF2-40B4-BE49-F238E27FC236}">
              <a16:creationId xmlns:a16="http://schemas.microsoft.com/office/drawing/2014/main" id="{CBA641CF-2CCF-4933-A502-0C5FD05A81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7" name="AutoShape 3" descr="(question)">
          <a:extLst>
            <a:ext uri="{FF2B5EF4-FFF2-40B4-BE49-F238E27FC236}">
              <a16:creationId xmlns:a16="http://schemas.microsoft.com/office/drawing/2014/main" id="{2A4F5FCB-BDA5-439E-AB92-CE500921AB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8" name="AutoShape 3" descr="(question)">
          <a:extLst>
            <a:ext uri="{FF2B5EF4-FFF2-40B4-BE49-F238E27FC236}">
              <a16:creationId xmlns:a16="http://schemas.microsoft.com/office/drawing/2014/main" id="{07278BC9-E33F-4B8F-BB0D-C1F89D3FDE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89" name="AutoShape 3" descr="(question)">
          <a:extLst>
            <a:ext uri="{FF2B5EF4-FFF2-40B4-BE49-F238E27FC236}">
              <a16:creationId xmlns:a16="http://schemas.microsoft.com/office/drawing/2014/main" id="{CF231FDB-C2DC-4033-A270-70C7B456C7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0" name="AutoShape 3" descr="(question)">
          <a:extLst>
            <a:ext uri="{FF2B5EF4-FFF2-40B4-BE49-F238E27FC236}">
              <a16:creationId xmlns:a16="http://schemas.microsoft.com/office/drawing/2014/main" id="{11815201-CCDA-4044-9A0E-D87E050D57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1" name="AutoShape 3" descr="(question)">
          <a:extLst>
            <a:ext uri="{FF2B5EF4-FFF2-40B4-BE49-F238E27FC236}">
              <a16:creationId xmlns:a16="http://schemas.microsoft.com/office/drawing/2014/main" id="{255B3F86-ECA0-4B6C-B546-4ADE193F8A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2" name="AutoShape 3" descr="(question)">
          <a:extLst>
            <a:ext uri="{FF2B5EF4-FFF2-40B4-BE49-F238E27FC236}">
              <a16:creationId xmlns:a16="http://schemas.microsoft.com/office/drawing/2014/main" id="{4B03DB9E-AD9F-45B8-9DE3-F436615039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3" name="AutoShape 3" descr="(question)">
          <a:extLst>
            <a:ext uri="{FF2B5EF4-FFF2-40B4-BE49-F238E27FC236}">
              <a16:creationId xmlns:a16="http://schemas.microsoft.com/office/drawing/2014/main" id="{6A232DF5-20F7-4188-B19D-AE96C42695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4" name="AutoShape 3" descr="(question)">
          <a:extLst>
            <a:ext uri="{FF2B5EF4-FFF2-40B4-BE49-F238E27FC236}">
              <a16:creationId xmlns:a16="http://schemas.microsoft.com/office/drawing/2014/main" id="{F7761EFC-29B2-40C8-8C4E-D576FAAED9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5" name="AutoShape 3" descr="(question)">
          <a:extLst>
            <a:ext uri="{FF2B5EF4-FFF2-40B4-BE49-F238E27FC236}">
              <a16:creationId xmlns:a16="http://schemas.microsoft.com/office/drawing/2014/main" id="{19E465C8-9F29-49F1-A9B6-18EBEB5755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6" name="AutoShape 3" descr="(question)">
          <a:extLst>
            <a:ext uri="{FF2B5EF4-FFF2-40B4-BE49-F238E27FC236}">
              <a16:creationId xmlns:a16="http://schemas.microsoft.com/office/drawing/2014/main" id="{0E10ADF5-DE95-4E98-AB43-84446BE6CB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7" name="AutoShape 3" descr="(question)">
          <a:extLst>
            <a:ext uri="{FF2B5EF4-FFF2-40B4-BE49-F238E27FC236}">
              <a16:creationId xmlns:a16="http://schemas.microsoft.com/office/drawing/2014/main" id="{1EA147B7-D6B5-4D14-B5BE-0A3B0CE908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8" name="AutoShape 3" descr="(question)">
          <a:extLst>
            <a:ext uri="{FF2B5EF4-FFF2-40B4-BE49-F238E27FC236}">
              <a16:creationId xmlns:a16="http://schemas.microsoft.com/office/drawing/2014/main" id="{6E064C50-2DB7-4445-A80E-25AAD94E24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999" name="AutoShape 3" descr="(question)">
          <a:extLst>
            <a:ext uri="{FF2B5EF4-FFF2-40B4-BE49-F238E27FC236}">
              <a16:creationId xmlns:a16="http://schemas.microsoft.com/office/drawing/2014/main" id="{8FEBEAD6-E0BC-457F-AC0F-CAAB7263B9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0" name="AutoShape 3" descr="(question)">
          <a:extLst>
            <a:ext uri="{FF2B5EF4-FFF2-40B4-BE49-F238E27FC236}">
              <a16:creationId xmlns:a16="http://schemas.microsoft.com/office/drawing/2014/main" id="{E9CF7735-0C8B-43AA-B432-9778D57495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1" name="AutoShape 3" descr="(question)">
          <a:extLst>
            <a:ext uri="{FF2B5EF4-FFF2-40B4-BE49-F238E27FC236}">
              <a16:creationId xmlns:a16="http://schemas.microsoft.com/office/drawing/2014/main" id="{06FDE2A9-0A37-4A05-BC91-BAB3A335A07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2" name="AutoShape 3" descr="(question)">
          <a:extLst>
            <a:ext uri="{FF2B5EF4-FFF2-40B4-BE49-F238E27FC236}">
              <a16:creationId xmlns:a16="http://schemas.microsoft.com/office/drawing/2014/main" id="{56A1A72E-129C-4C2F-904C-1C686D44A5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3" name="AutoShape 3" descr="(question)">
          <a:extLst>
            <a:ext uri="{FF2B5EF4-FFF2-40B4-BE49-F238E27FC236}">
              <a16:creationId xmlns:a16="http://schemas.microsoft.com/office/drawing/2014/main" id="{993E8743-02A5-4641-B1D0-97CA9F4FC7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4" name="AutoShape 3" descr="(question)">
          <a:extLst>
            <a:ext uri="{FF2B5EF4-FFF2-40B4-BE49-F238E27FC236}">
              <a16:creationId xmlns:a16="http://schemas.microsoft.com/office/drawing/2014/main" id="{0761A232-DA33-4F1E-8A51-2773930721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5" name="AutoShape 3" descr="(question)">
          <a:extLst>
            <a:ext uri="{FF2B5EF4-FFF2-40B4-BE49-F238E27FC236}">
              <a16:creationId xmlns:a16="http://schemas.microsoft.com/office/drawing/2014/main" id="{F93CCED6-B37A-4138-89ED-9D9515D802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6" name="AutoShape 3" descr="(question)">
          <a:extLst>
            <a:ext uri="{FF2B5EF4-FFF2-40B4-BE49-F238E27FC236}">
              <a16:creationId xmlns:a16="http://schemas.microsoft.com/office/drawing/2014/main" id="{1A005ED8-9EB8-4C84-BF5F-B60686F9FCF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7" name="AutoShape 3" descr="(question)">
          <a:extLst>
            <a:ext uri="{FF2B5EF4-FFF2-40B4-BE49-F238E27FC236}">
              <a16:creationId xmlns:a16="http://schemas.microsoft.com/office/drawing/2014/main" id="{36B8AB89-5D73-4758-A400-903674D163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8" name="AutoShape 3" descr="(question)">
          <a:extLst>
            <a:ext uri="{FF2B5EF4-FFF2-40B4-BE49-F238E27FC236}">
              <a16:creationId xmlns:a16="http://schemas.microsoft.com/office/drawing/2014/main" id="{A260D7BC-E913-45C7-A4DB-457898E09A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09" name="AutoShape 3" descr="(question)">
          <a:extLst>
            <a:ext uri="{FF2B5EF4-FFF2-40B4-BE49-F238E27FC236}">
              <a16:creationId xmlns:a16="http://schemas.microsoft.com/office/drawing/2014/main" id="{FF1C1672-7BC3-48CC-9C23-070B33BE93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0" name="AutoShape 3" descr="(question)">
          <a:extLst>
            <a:ext uri="{FF2B5EF4-FFF2-40B4-BE49-F238E27FC236}">
              <a16:creationId xmlns:a16="http://schemas.microsoft.com/office/drawing/2014/main" id="{14B3D725-1D31-4046-9325-4CDA4773DB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1" name="AutoShape 3" descr="(question)">
          <a:extLst>
            <a:ext uri="{FF2B5EF4-FFF2-40B4-BE49-F238E27FC236}">
              <a16:creationId xmlns:a16="http://schemas.microsoft.com/office/drawing/2014/main" id="{2846D96A-2B01-43A5-BA9D-6086C308B4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2" name="AutoShape 3" descr="(question)">
          <a:extLst>
            <a:ext uri="{FF2B5EF4-FFF2-40B4-BE49-F238E27FC236}">
              <a16:creationId xmlns:a16="http://schemas.microsoft.com/office/drawing/2014/main" id="{C0F50A78-AFA3-412B-B68A-C22057B075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3" name="AutoShape 3" descr="(question)">
          <a:extLst>
            <a:ext uri="{FF2B5EF4-FFF2-40B4-BE49-F238E27FC236}">
              <a16:creationId xmlns:a16="http://schemas.microsoft.com/office/drawing/2014/main" id="{94247CC8-3F7A-4047-A3E7-3C01F2BD8B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4" name="AutoShape 3" descr="(question)">
          <a:extLst>
            <a:ext uri="{FF2B5EF4-FFF2-40B4-BE49-F238E27FC236}">
              <a16:creationId xmlns:a16="http://schemas.microsoft.com/office/drawing/2014/main" id="{033F61B4-31E8-447E-AA5C-BAF369AAF6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5" name="AutoShape 3" descr="(question)">
          <a:extLst>
            <a:ext uri="{FF2B5EF4-FFF2-40B4-BE49-F238E27FC236}">
              <a16:creationId xmlns:a16="http://schemas.microsoft.com/office/drawing/2014/main" id="{F3DD41D0-DF68-472C-A2B6-BE1425E99B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6" name="AutoShape 3" descr="(question)">
          <a:extLst>
            <a:ext uri="{FF2B5EF4-FFF2-40B4-BE49-F238E27FC236}">
              <a16:creationId xmlns:a16="http://schemas.microsoft.com/office/drawing/2014/main" id="{5E298E48-5C77-4341-AE3D-231194122B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7" name="AutoShape 3" descr="(question)">
          <a:extLst>
            <a:ext uri="{FF2B5EF4-FFF2-40B4-BE49-F238E27FC236}">
              <a16:creationId xmlns:a16="http://schemas.microsoft.com/office/drawing/2014/main" id="{EA00B3B9-CA7F-4F68-8F07-BA570B2DAB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8" name="AutoShape 3" descr="(question)">
          <a:extLst>
            <a:ext uri="{FF2B5EF4-FFF2-40B4-BE49-F238E27FC236}">
              <a16:creationId xmlns:a16="http://schemas.microsoft.com/office/drawing/2014/main" id="{C7847A0B-3A49-4C6C-A720-86F911C020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19" name="AutoShape 3" descr="(question)">
          <a:extLst>
            <a:ext uri="{FF2B5EF4-FFF2-40B4-BE49-F238E27FC236}">
              <a16:creationId xmlns:a16="http://schemas.microsoft.com/office/drawing/2014/main" id="{EF68EA6E-0A2E-48CE-A88A-9C1A30E8ED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0" name="AutoShape 3" descr="(question)">
          <a:extLst>
            <a:ext uri="{FF2B5EF4-FFF2-40B4-BE49-F238E27FC236}">
              <a16:creationId xmlns:a16="http://schemas.microsoft.com/office/drawing/2014/main" id="{0902D1DC-AD3E-4596-8EE2-51338F9BD9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1" name="AutoShape 3" descr="(question)">
          <a:extLst>
            <a:ext uri="{FF2B5EF4-FFF2-40B4-BE49-F238E27FC236}">
              <a16:creationId xmlns:a16="http://schemas.microsoft.com/office/drawing/2014/main" id="{949E4637-2287-487A-8CC1-595C03E64C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2" name="AutoShape 3" descr="(question)">
          <a:extLst>
            <a:ext uri="{FF2B5EF4-FFF2-40B4-BE49-F238E27FC236}">
              <a16:creationId xmlns:a16="http://schemas.microsoft.com/office/drawing/2014/main" id="{1FD7588F-C0E9-45CC-A7F9-4CAC5CF32D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3" name="AutoShape 3" descr="(question)">
          <a:extLst>
            <a:ext uri="{FF2B5EF4-FFF2-40B4-BE49-F238E27FC236}">
              <a16:creationId xmlns:a16="http://schemas.microsoft.com/office/drawing/2014/main" id="{7927159F-ED59-4BB1-9679-553BFBD41E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4" name="AutoShape 3" descr="(question)">
          <a:extLst>
            <a:ext uri="{FF2B5EF4-FFF2-40B4-BE49-F238E27FC236}">
              <a16:creationId xmlns:a16="http://schemas.microsoft.com/office/drawing/2014/main" id="{6EC09213-DF50-4C2E-B987-60829F4E92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5" name="AutoShape 3" descr="(question)">
          <a:extLst>
            <a:ext uri="{FF2B5EF4-FFF2-40B4-BE49-F238E27FC236}">
              <a16:creationId xmlns:a16="http://schemas.microsoft.com/office/drawing/2014/main" id="{95220C6C-2492-45C6-AA42-238B811B8C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6" name="AutoShape 3" descr="(question)">
          <a:extLst>
            <a:ext uri="{FF2B5EF4-FFF2-40B4-BE49-F238E27FC236}">
              <a16:creationId xmlns:a16="http://schemas.microsoft.com/office/drawing/2014/main" id="{C189E24C-3286-4E94-B695-E1790B040AA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7" name="AutoShape 3" descr="(question)">
          <a:extLst>
            <a:ext uri="{FF2B5EF4-FFF2-40B4-BE49-F238E27FC236}">
              <a16:creationId xmlns:a16="http://schemas.microsoft.com/office/drawing/2014/main" id="{A4CF3E2A-6933-4E64-8A39-5551AFC39D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8" name="AutoShape 3" descr="(question)">
          <a:extLst>
            <a:ext uri="{FF2B5EF4-FFF2-40B4-BE49-F238E27FC236}">
              <a16:creationId xmlns:a16="http://schemas.microsoft.com/office/drawing/2014/main" id="{4432E82A-F5AA-4E14-B6E2-E5D26AFCB6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29" name="AutoShape 3" descr="(question)">
          <a:extLst>
            <a:ext uri="{FF2B5EF4-FFF2-40B4-BE49-F238E27FC236}">
              <a16:creationId xmlns:a16="http://schemas.microsoft.com/office/drawing/2014/main" id="{2E36EF0F-4CA6-4929-BDF0-C54EE3EDAA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0" name="AutoShape 3" descr="(question)">
          <a:extLst>
            <a:ext uri="{FF2B5EF4-FFF2-40B4-BE49-F238E27FC236}">
              <a16:creationId xmlns:a16="http://schemas.microsoft.com/office/drawing/2014/main" id="{5419363D-BE54-4014-840A-5AF08F350C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1" name="AutoShape 3" descr="(question)">
          <a:extLst>
            <a:ext uri="{FF2B5EF4-FFF2-40B4-BE49-F238E27FC236}">
              <a16:creationId xmlns:a16="http://schemas.microsoft.com/office/drawing/2014/main" id="{428D8832-BE1F-4969-9BD9-8DDDDC92C5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2" name="AutoShape 3" descr="(question)">
          <a:extLst>
            <a:ext uri="{FF2B5EF4-FFF2-40B4-BE49-F238E27FC236}">
              <a16:creationId xmlns:a16="http://schemas.microsoft.com/office/drawing/2014/main" id="{1BEB40E4-6EEF-4233-9045-10488A4E5D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3" name="AutoShape 3" descr="(question)">
          <a:extLst>
            <a:ext uri="{FF2B5EF4-FFF2-40B4-BE49-F238E27FC236}">
              <a16:creationId xmlns:a16="http://schemas.microsoft.com/office/drawing/2014/main" id="{D761C4DA-95C8-4B77-88C0-432BD4274D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4" name="AutoShape 3" descr="(question)">
          <a:extLst>
            <a:ext uri="{FF2B5EF4-FFF2-40B4-BE49-F238E27FC236}">
              <a16:creationId xmlns:a16="http://schemas.microsoft.com/office/drawing/2014/main" id="{81D56C07-E7B9-4456-8ACE-CBB0EBE65A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5" name="AutoShape 3" descr="(question)">
          <a:extLst>
            <a:ext uri="{FF2B5EF4-FFF2-40B4-BE49-F238E27FC236}">
              <a16:creationId xmlns:a16="http://schemas.microsoft.com/office/drawing/2014/main" id="{7BFA698E-7B70-42FC-AD53-2827DFA17D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6" name="AutoShape 3" descr="(question)">
          <a:extLst>
            <a:ext uri="{FF2B5EF4-FFF2-40B4-BE49-F238E27FC236}">
              <a16:creationId xmlns:a16="http://schemas.microsoft.com/office/drawing/2014/main" id="{3027FF1B-2E40-49F5-81B8-158C84F8FDD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7" name="AutoShape 3" descr="(question)">
          <a:extLst>
            <a:ext uri="{FF2B5EF4-FFF2-40B4-BE49-F238E27FC236}">
              <a16:creationId xmlns:a16="http://schemas.microsoft.com/office/drawing/2014/main" id="{A4236C54-1581-4F59-ADDA-56661DEC18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8" name="AutoShape 3" descr="(question)">
          <a:extLst>
            <a:ext uri="{FF2B5EF4-FFF2-40B4-BE49-F238E27FC236}">
              <a16:creationId xmlns:a16="http://schemas.microsoft.com/office/drawing/2014/main" id="{5A0BBA61-CEA4-4E2B-B415-AC199BE474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39" name="AutoShape 3" descr="(question)">
          <a:extLst>
            <a:ext uri="{FF2B5EF4-FFF2-40B4-BE49-F238E27FC236}">
              <a16:creationId xmlns:a16="http://schemas.microsoft.com/office/drawing/2014/main" id="{13255059-47B1-4351-B759-7B9299ECFD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0" name="AutoShape 3" descr="(question)">
          <a:extLst>
            <a:ext uri="{FF2B5EF4-FFF2-40B4-BE49-F238E27FC236}">
              <a16:creationId xmlns:a16="http://schemas.microsoft.com/office/drawing/2014/main" id="{DDF067FF-ECC5-4A3A-88E2-FC5E25D2E1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1" name="AutoShape 3" descr="(question)">
          <a:extLst>
            <a:ext uri="{FF2B5EF4-FFF2-40B4-BE49-F238E27FC236}">
              <a16:creationId xmlns:a16="http://schemas.microsoft.com/office/drawing/2014/main" id="{9B5E2148-5FD1-4F27-AC25-9B7C16093A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2" name="AutoShape 3" descr="(question)">
          <a:extLst>
            <a:ext uri="{FF2B5EF4-FFF2-40B4-BE49-F238E27FC236}">
              <a16:creationId xmlns:a16="http://schemas.microsoft.com/office/drawing/2014/main" id="{CAECA9B1-E55D-47C3-802D-49D4CFFE36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3" name="AutoShape 3" descr="(question)">
          <a:extLst>
            <a:ext uri="{FF2B5EF4-FFF2-40B4-BE49-F238E27FC236}">
              <a16:creationId xmlns:a16="http://schemas.microsoft.com/office/drawing/2014/main" id="{8C40C162-FB19-4E19-B517-D98AA451D5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4" name="AutoShape 3" descr="(question)">
          <a:extLst>
            <a:ext uri="{FF2B5EF4-FFF2-40B4-BE49-F238E27FC236}">
              <a16:creationId xmlns:a16="http://schemas.microsoft.com/office/drawing/2014/main" id="{79BDD812-375C-4BF1-BE90-1A4F6F1E71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5" name="AutoShape 3" descr="(question)">
          <a:extLst>
            <a:ext uri="{FF2B5EF4-FFF2-40B4-BE49-F238E27FC236}">
              <a16:creationId xmlns:a16="http://schemas.microsoft.com/office/drawing/2014/main" id="{C4B579C7-CDB4-4DB1-BFE6-D4C5172AB3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6" name="AutoShape 3" descr="(question)">
          <a:extLst>
            <a:ext uri="{FF2B5EF4-FFF2-40B4-BE49-F238E27FC236}">
              <a16:creationId xmlns:a16="http://schemas.microsoft.com/office/drawing/2014/main" id="{2D5A7D7E-4437-48FC-86F4-C93A2ACDAC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7" name="AutoShape 3" descr="(question)">
          <a:extLst>
            <a:ext uri="{FF2B5EF4-FFF2-40B4-BE49-F238E27FC236}">
              <a16:creationId xmlns:a16="http://schemas.microsoft.com/office/drawing/2014/main" id="{C8492CDF-D77D-43FA-9E0F-1E8DA0BAD0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8" name="AutoShape 3" descr="(question)">
          <a:extLst>
            <a:ext uri="{FF2B5EF4-FFF2-40B4-BE49-F238E27FC236}">
              <a16:creationId xmlns:a16="http://schemas.microsoft.com/office/drawing/2014/main" id="{39075363-D381-4E18-A96B-2FF5A609B8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49" name="AutoShape 3" descr="(question)">
          <a:extLst>
            <a:ext uri="{FF2B5EF4-FFF2-40B4-BE49-F238E27FC236}">
              <a16:creationId xmlns:a16="http://schemas.microsoft.com/office/drawing/2014/main" id="{574802AE-5810-4A60-99CF-8E0938E631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0" name="AutoShape 3" descr="(question)">
          <a:extLst>
            <a:ext uri="{FF2B5EF4-FFF2-40B4-BE49-F238E27FC236}">
              <a16:creationId xmlns:a16="http://schemas.microsoft.com/office/drawing/2014/main" id="{FC08FF95-928E-4C3D-A4EA-2053815002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1" name="AutoShape 3" descr="(question)">
          <a:extLst>
            <a:ext uri="{FF2B5EF4-FFF2-40B4-BE49-F238E27FC236}">
              <a16:creationId xmlns:a16="http://schemas.microsoft.com/office/drawing/2014/main" id="{3F1A24C1-4BB1-4269-8FD2-15B5AF0AC3A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2" name="AutoShape 3" descr="(question)">
          <a:extLst>
            <a:ext uri="{FF2B5EF4-FFF2-40B4-BE49-F238E27FC236}">
              <a16:creationId xmlns:a16="http://schemas.microsoft.com/office/drawing/2014/main" id="{0C4DB7DF-0316-4CCD-B6C5-8FD92D7F6F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3" name="AutoShape 3" descr="(question)">
          <a:extLst>
            <a:ext uri="{FF2B5EF4-FFF2-40B4-BE49-F238E27FC236}">
              <a16:creationId xmlns:a16="http://schemas.microsoft.com/office/drawing/2014/main" id="{936496E3-FC02-4543-8EE4-6B3279BF49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4" name="AutoShape 3" descr="(question)">
          <a:extLst>
            <a:ext uri="{FF2B5EF4-FFF2-40B4-BE49-F238E27FC236}">
              <a16:creationId xmlns:a16="http://schemas.microsoft.com/office/drawing/2014/main" id="{00C18B69-7115-4AE5-B095-C96093433F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5" name="AutoShape 3" descr="(question)">
          <a:extLst>
            <a:ext uri="{FF2B5EF4-FFF2-40B4-BE49-F238E27FC236}">
              <a16:creationId xmlns:a16="http://schemas.microsoft.com/office/drawing/2014/main" id="{65A1841C-2427-4333-82AC-03DEED1426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6" name="AutoShape 3" descr="(question)">
          <a:extLst>
            <a:ext uri="{FF2B5EF4-FFF2-40B4-BE49-F238E27FC236}">
              <a16:creationId xmlns:a16="http://schemas.microsoft.com/office/drawing/2014/main" id="{B1A9D790-E353-4E6F-8365-C01D4136350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7" name="AutoShape 3" descr="(question)">
          <a:extLst>
            <a:ext uri="{FF2B5EF4-FFF2-40B4-BE49-F238E27FC236}">
              <a16:creationId xmlns:a16="http://schemas.microsoft.com/office/drawing/2014/main" id="{732227B4-9AFE-471E-A76A-EC1A229DF9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8" name="AutoShape 3" descr="(question)">
          <a:extLst>
            <a:ext uri="{FF2B5EF4-FFF2-40B4-BE49-F238E27FC236}">
              <a16:creationId xmlns:a16="http://schemas.microsoft.com/office/drawing/2014/main" id="{663FCC22-5F84-47D7-8B4B-47B9A47E33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59" name="AutoShape 3" descr="(question)">
          <a:extLst>
            <a:ext uri="{FF2B5EF4-FFF2-40B4-BE49-F238E27FC236}">
              <a16:creationId xmlns:a16="http://schemas.microsoft.com/office/drawing/2014/main" id="{4A79E46C-AC08-4F6D-8373-E90A1F295A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0" name="AutoShape 3" descr="(question)">
          <a:extLst>
            <a:ext uri="{FF2B5EF4-FFF2-40B4-BE49-F238E27FC236}">
              <a16:creationId xmlns:a16="http://schemas.microsoft.com/office/drawing/2014/main" id="{19DE323C-98EE-4A25-BA14-7F6F3EE349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1" name="AutoShape 3" descr="(question)">
          <a:extLst>
            <a:ext uri="{FF2B5EF4-FFF2-40B4-BE49-F238E27FC236}">
              <a16:creationId xmlns:a16="http://schemas.microsoft.com/office/drawing/2014/main" id="{A269FB34-4506-4D77-B4E6-E5558471BF7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2" name="AutoShape 3" descr="(question)">
          <a:extLst>
            <a:ext uri="{FF2B5EF4-FFF2-40B4-BE49-F238E27FC236}">
              <a16:creationId xmlns:a16="http://schemas.microsoft.com/office/drawing/2014/main" id="{1426A982-13C5-4EE2-AA8F-21FBB578F7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3" name="AutoShape 3" descr="(question)">
          <a:extLst>
            <a:ext uri="{FF2B5EF4-FFF2-40B4-BE49-F238E27FC236}">
              <a16:creationId xmlns:a16="http://schemas.microsoft.com/office/drawing/2014/main" id="{316A1DD0-2F08-4BAA-A2D0-AC7D9C846F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4" name="AutoShape 3" descr="(question)">
          <a:extLst>
            <a:ext uri="{FF2B5EF4-FFF2-40B4-BE49-F238E27FC236}">
              <a16:creationId xmlns:a16="http://schemas.microsoft.com/office/drawing/2014/main" id="{B7428546-665E-4BE4-A93A-FC23D232FD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5" name="AutoShape 3" descr="(question)">
          <a:extLst>
            <a:ext uri="{FF2B5EF4-FFF2-40B4-BE49-F238E27FC236}">
              <a16:creationId xmlns:a16="http://schemas.microsoft.com/office/drawing/2014/main" id="{59569277-C21C-4DF3-8C31-1F2A693A36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6" name="AutoShape 3" descr="(question)">
          <a:extLst>
            <a:ext uri="{FF2B5EF4-FFF2-40B4-BE49-F238E27FC236}">
              <a16:creationId xmlns:a16="http://schemas.microsoft.com/office/drawing/2014/main" id="{336C226E-04A8-4C82-B461-8B725227ED5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7" name="AutoShape 3" descr="(question)">
          <a:extLst>
            <a:ext uri="{FF2B5EF4-FFF2-40B4-BE49-F238E27FC236}">
              <a16:creationId xmlns:a16="http://schemas.microsoft.com/office/drawing/2014/main" id="{762D5DFD-1A7B-4B8D-B610-E4A1E96F22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8" name="AutoShape 3" descr="(question)">
          <a:extLst>
            <a:ext uri="{FF2B5EF4-FFF2-40B4-BE49-F238E27FC236}">
              <a16:creationId xmlns:a16="http://schemas.microsoft.com/office/drawing/2014/main" id="{E0D3DB99-DB75-43D1-98B5-5724715A40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69" name="AutoShape 3" descr="(question)">
          <a:extLst>
            <a:ext uri="{FF2B5EF4-FFF2-40B4-BE49-F238E27FC236}">
              <a16:creationId xmlns:a16="http://schemas.microsoft.com/office/drawing/2014/main" id="{5A40D5D1-C130-4169-8555-5C519C7D45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0" name="AutoShape 3" descr="(question)">
          <a:extLst>
            <a:ext uri="{FF2B5EF4-FFF2-40B4-BE49-F238E27FC236}">
              <a16:creationId xmlns:a16="http://schemas.microsoft.com/office/drawing/2014/main" id="{9933A4A7-501E-45DF-86B6-E5A23576A8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1" name="AutoShape 3" descr="(question)">
          <a:extLst>
            <a:ext uri="{FF2B5EF4-FFF2-40B4-BE49-F238E27FC236}">
              <a16:creationId xmlns:a16="http://schemas.microsoft.com/office/drawing/2014/main" id="{DA07F169-2CD2-41AA-9673-6B2099C50B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2" name="AutoShape 3" descr="(question)">
          <a:extLst>
            <a:ext uri="{FF2B5EF4-FFF2-40B4-BE49-F238E27FC236}">
              <a16:creationId xmlns:a16="http://schemas.microsoft.com/office/drawing/2014/main" id="{00FEE38C-97BE-4904-B929-3F96C0DEA0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3" name="AutoShape 3" descr="(question)">
          <a:extLst>
            <a:ext uri="{FF2B5EF4-FFF2-40B4-BE49-F238E27FC236}">
              <a16:creationId xmlns:a16="http://schemas.microsoft.com/office/drawing/2014/main" id="{E71B901C-D574-4C55-9A06-C2B7A13FF7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4" name="AutoShape 3" descr="(question)">
          <a:extLst>
            <a:ext uri="{FF2B5EF4-FFF2-40B4-BE49-F238E27FC236}">
              <a16:creationId xmlns:a16="http://schemas.microsoft.com/office/drawing/2014/main" id="{559ABAE9-8CC3-44D6-BD2A-487B783E53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5" name="AutoShape 3" descr="(question)">
          <a:extLst>
            <a:ext uri="{FF2B5EF4-FFF2-40B4-BE49-F238E27FC236}">
              <a16:creationId xmlns:a16="http://schemas.microsoft.com/office/drawing/2014/main" id="{5D603D71-B978-4BAB-A3FD-6D093883A2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6" name="AutoShape 3" descr="(question)">
          <a:extLst>
            <a:ext uri="{FF2B5EF4-FFF2-40B4-BE49-F238E27FC236}">
              <a16:creationId xmlns:a16="http://schemas.microsoft.com/office/drawing/2014/main" id="{AF90F3D3-3214-4DD7-841C-DCBDFC2646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7" name="AutoShape 3" descr="(question)">
          <a:extLst>
            <a:ext uri="{FF2B5EF4-FFF2-40B4-BE49-F238E27FC236}">
              <a16:creationId xmlns:a16="http://schemas.microsoft.com/office/drawing/2014/main" id="{A34418D6-2557-4CC7-8708-BD90147625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8" name="AutoShape 3" descr="(question)">
          <a:extLst>
            <a:ext uri="{FF2B5EF4-FFF2-40B4-BE49-F238E27FC236}">
              <a16:creationId xmlns:a16="http://schemas.microsoft.com/office/drawing/2014/main" id="{CEE6FD60-736B-4BCD-A888-8DCD798A6B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79" name="AutoShape 3" descr="(question)">
          <a:extLst>
            <a:ext uri="{FF2B5EF4-FFF2-40B4-BE49-F238E27FC236}">
              <a16:creationId xmlns:a16="http://schemas.microsoft.com/office/drawing/2014/main" id="{DD4ED17E-D5B9-4504-8CC5-3857884122F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0" name="AutoShape 3" descr="(question)">
          <a:extLst>
            <a:ext uri="{FF2B5EF4-FFF2-40B4-BE49-F238E27FC236}">
              <a16:creationId xmlns:a16="http://schemas.microsoft.com/office/drawing/2014/main" id="{3EF0F631-83EA-4A51-B9CD-942C69D29B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1" name="AutoShape 3" descr="(question)">
          <a:extLst>
            <a:ext uri="{FF2B5EF4-FFF2-40B4-BE49-F238E27FC236}">
              <a16:creationId xmlns:a16="http://schemas.microsoft.com/office/drawing/2014/main" id="{65C5FC8A-1920-4DFE-97A5-863A80F476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2" name="AutoShape 3" descr="(question)">
          <a:extLst>
            <a:ext uri="{FF2B5EF4-FFF2-40B4-BE49-F238E27FC236}">
              <a16:creationId xmlns:a16="http://schemas.microsoft.com/office/drawing/2014/main" id="{64C49BF5-55A1-475B-BFB6-4955CDF4CD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3" name="AutoShape 3" descr="(question)">
          <a:extLst>
            <a:ext uri="{FF2B5EF4-FFF2-40B4-BE49-F238E27FC236}">
              <a16:creationId xmlns:a16="http://schemas.microsoft.com/office/drawing/2014/main" id="{45892E7B-B210-4B75-A0B7-89E6C97A54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4" name="AutoShape 3" descr="(question)">
          <a:extLst>
            <a:ext uri="{FF2B5EF4-FFF2-40B4-BE49-F238E27FC236}">
              <a16:creationId xmlns:a16="http://schemas.microsoft.com/office/drawing/2014/main" id="{38A08BB1-AFB8-47F0-B1E6-1875839BFD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5" name="AutoShape 3" descr="(question)">
          <a:extLst>
            <a:ext uri="{FF2B5EF4-FFF2-40B4-BE49-F238E27FC236}">
              <a16:creationId xmlns:a16="http://schemas.microsoft.com/office/drawing/2014/main" id="{CFD794D9-7B56-43FA-8F47-CF4064929C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6" name="AutoShape 3" descr="(question)">
          <a:extLst>
            <a:ext uri="{FF2B5EF4-FFF2-40B4-BE49-F238E27FC236}">
              <a16:creationId xmlns:a16="http://schemas.microsoft.com/office/drawing/2014/main" id="{3CF9B286-7311-436A-AE87-F749EBB09B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7" name="AutoShape 3" descr="(question)">
          <a:extLst>
            <a:ext uri="{FF2B5EF4-FFF2-40B4-BE49-F238E27FC236}">
              <a16:creationId xmlns:a16="http://schemas.microsoft.com/office/drawing/2014/main" id="{2EEA5B46-B59B-43A2-8EDE-2C0E502D2F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8" name="AutoShape 3" descr="(question)">
          <a:extLst>
            <a:ext uri="{FF2B5EF4-FFF2-40B4-BE49-F238E27FC236}">
              <a16:creationId xmlns:a16="http://schemas.microsoft.com/office/drawing/2014/main" id="{89EEB3A6-7958-4AE0-848F-77D54778D5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89" name="AutoShape 3" descr="(question)">
          <a:extLst>
            <a:ext uri="{FF2B5EF4-FFF2-40B4-BE49-F238E27FC236}">
              <a16:creationId xmlns:a16="http://schemas.microsoft.com/office/drawing/2014/main" id="{FBE028DA-429D-49B2-BB83-86F80EB291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0" name="AutoShape 3" descr="(question)">
          <a:extLst>
            <a:ext uri="{FF2B5EF4-FFF2-40B4-BE49-F238E27FC236}">
              <a16:creationId xmlns:a16="http://schemas.microsoft.com/office/drawing/2014/main" id="{EB11899E-91A5-4BA6-88FC-876610DD43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1" name="AutoShape 3" descr="(question)">
          <a:extLst>
            <a:ext uri="{FF2B5EF4-FFF2-40B4-BE49-F238E27FC236}">
              <a16:creationId xmlns:a16="http://schemas.microsoft.com/office/drawing/2014/main" id="{CAC96F0C-D880-486A-B9B2-B6D09D5AE6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2" name="AutoShape 3" descr="(question)">
          <a:extLst>
            <a:ext uri="{FF2B5EF4-FFF2-40B4-BE49-F238E27FC236}">
              <a16:creationId xmlns:a16="http://schemas.microsoft.com/office/drawing/2014/main" id="{945336DB-3978-4592-99B1-F0A5214E94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3" name="AutoShape 3" descr="(question)">
          <a:extLst>
            <a:ext uri="{FF2B5EF4-FFF2-40B4-BE49-F238E27FC236}">
              <a16:creationId xmlns:a16="http://schemas.microsoft.com/office/drawing/2014/main" id="{DF9486BA-73D6-4716-8ADD-10A9DF9027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4" name="AutoShape 3" descr="(question)">
          <a:extLst>
            <a:ext uri="{FF2B5EF4-FFF2-40B4-BE49-F238E27FC236}">
              <a16:creationId xmlns:a16="http://schemas.microsoft.com/office/drawing/2014/main" id="{E9E7C7AE-7BDE-49B7-975A-E7856A3B6A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5" name="AutoShape 3" descr="(question)">
          <a:extLst>
            <a:ext uri="{FF2B5EF4-FFF2-40B4-BE49-F238E27FC236}">
              <a16:creationId xmlns:a16="http://schemas.microsoft.com/office/drawing/2014/main" id="{2A91A630-A480-47C6-8382-4C85304DFD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6" name="AutoShape 3" descr="(question)">
          <a:extLst>
            <a:ext uri="{FF2B5EF4-FFF2-40B4-BE49-F238E27FC236}">
              <a16:creationId xmlns:a16="http://schemas.microsoft.com/office/drawing/2014/main" id="{27383F9E-A2AA-41CA-BCDD-B1C06A654B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7" name="AutoShape 3" descr="(question)">
          <a:extLst>
            <a:ext uri="{FF2B5EF4-FFF2-40B4-BE49-F238E27FC236}">
              <a16:creationId xmlns:a16="http://schemas.microsoft.com/office/drawing/2014/main" id="{3D10B35F-D71F-4C2D-82C4-9878C6841E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8" name="AutoShape 3" descr="(question)">
          <a:extLst>
            <a:ext uri="{FF2B5EF4-FFF2-40B4-BE49-F238E27FC236}">
              <a16:creationId xmlns:a16="http://schemas.microsoft.com/office/drawing/2014/main" id="{CFEC9DAF-6699-4515-AB9E-62874473C71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099" name="AutoShape 3" descr="(question)">
          <a:extLst>
            <a:ext uri="{FF2B5EF4-FFF2-40B4-BE49-F238E27FC236}">
              <a16:creationId xmlns:a16="http://schemas.microsoft.com/office/drawing/2014/main" id="{DF3220E2-E5D8-4FDA-8202-600EA87B09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0" name="AutoShape 3" descr="(question)">
          <a:extLst>
            <a:ext uri="{FF2B5EF4-FFF2-40B4-BE49-F238E27FC236}">
              <a16:creationId xmlns:a16="http://schemas.microsoft.com/office/drawing/2014/main" id="{D20C289C-6441-4E6D-875A-32808A2EC8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1" name="AutoShape 3" descr="(question)">
          <a:extLst>
            <a:ext uri="{FF2B5EF4-FFF2-40B4-BE49-F238E27FC236}">
              <a16:creationId xmlns:a16="http://schemas.microsoft.com/office/drawing/2014/main" id="{3B9E3EB6-607A-4573-AC18-FD89909405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2" name="AutoShape 3" descr="(question)">
          <a:extLst>
            <a:ext uri="{FF2B5EF4-FFF2-40B4-BE49-F238E27FC236}">
              <a16:creationId xmlns:a16="http://schemas.microsoft.com/office/drawing/2014/main" id="{A4436D20-E949-4D94-A362-9DF53C0D46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3" name="AutoShape 3" descr="(question)">
          <a:extLst>
            <a:ext uri="{FF2B5EF4-FFF2-40B4-BE49-F238E27FC236}">
              <a16:creationId xmlns:a16="http://schemas.microsoft.com/office/drawing/2014/main" id="{ED8B3701-93E7-4EE6-BDEE-36CBAFDA24D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4" name="AutoShape 3" descr="(question)">
          <a:extLst>
            <a:ext uri="{FF2B5EF4-FFF2-40B4-BE49-F238E27FC236}">
              <a16:creationId xmlns:a16="http://schemas.microsoft.com/office/drawing/2014/main" id="{3ED7F166-AC8E-4D7F-8E82-5C013FB2E8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5" name="AutoShape 3" descr="(question)">
          <a:extLst>
            <a:ext uri="{FF2B5EF4-FFF2-40B4-BE49-F238E27FC236}">
              <a16:creationId xmlns:a16="http://schemas.microsoft.com/office/drawing/2014/main" id="{AE57E0E7-3523-46C7-8711-270D40B2BA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6" name="AutoShape 3" descr="(question)">
          <a:extLst>
            <a:ext uri="{FF2B5EF4-FFF2-40B4-BE49-F238E27FC236}">
              <a16:creationId xmlns:a16="http://schemas.microsoft.com/office/drawing/2014/main" id="{64C795D7-9F01-43E2-9695-C0815C635A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7" name="AutoShape 3" descr="(question)">
          <a:extLst>
            <a:ext uri="{FF2B5EF4-FFF2-40B4-BE49-F238E27FC236}">
              <a16:creationId xmlns:a16="http://schemas.microsoft.com/office/drawing/2014/main" id="{C5A95E2F-6995-4597-8EA9-B5E7408A5C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8" name="AutoShape 3" descr="(question)">
          <a:extLst>
            <a:ext uri="{FF2B5EF4-FFF2-40B4-BE49-F238E27FC236}">
              <a16:creationId xmlns:a16="http://schemas.microsoft.com/office/drawing/2014/main" id="{81B5C1D8-C0FB-4F2F-A53C-4BCC757E6A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09" name="AutoShape 3" descr="(question)">
          <a:extLst>
            <a:ext uri="{FF2B5EF4-FFF2-40B4-BE49-F238E27FC236}">
              <a16:creationId xmlns:a16="http://schemas.microsoft.com/office/drawing/2014/main" id="{1522F315-68FF-4417-A0D1-8A8DE0B297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0" name="AutoShape 3" descr="(question)">
          <a:extLst>
            <a:ext uri="{FF2B5EF4-FFF2-40B4-BE49-F238E27FC236}">
              <a16:creationId xmlns:a16="http://schemas.microsoft.com/office/drawing/2014/main" id="{4D031A7C-C731-48F5-932C-1E8CD76E6D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1" name="AutoShape 3" descr="(question)">
          <a:extLst>
            <a:ext uri="{FF2B5EF4-FFF2-40B4-BE49-F238E27FC236}">
              <a16:creationId xmlns:a16="http://schemas.microsoft.com/office/drawing/2014/main" id="{A2A0D15B-6F03-474B-B16F-705A0FFCFF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2" name="AutoShape 3" descr="(question)">
          <a:extLst>
            <a:ext uri="{FF2B5EF4-FFF2-40B4-BE49-F238E27FC236}">
              <a16:creationId xmlns:a16="http://schemas.microsoft.com/office/drawing/2014/main" id="{C6B51CAC-97D2-4B8C-BA93-CCE91F0E1B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3" name="AutoShape 3" descr="(question)">
          <a:extLst>
            <a:ext uri="{FF2B5EF4-FFF2-40B4-BE49-F238E27FC236}">
              <a16:creationId xmlns:a16="http://schemas.microsoft.com/office/drawing/2014/main" id="{224B2F58-57CE-4D7B-817A-6FA8769EB8D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4" name="AutoShape 3" descr="(question)">
          <a:extLst>
            <a:ext uri="{FF2B5EF4-FFF2-40B4-BE49-F238E27FC236}">
              <a16:creationId xmlns:a16="http://schemas.microsoft.com/office/drawing/2014/main" id="{3422DBA0-5CF9-4F90-B0AF-D0CDC0256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5" name="AutoShape 3" descr="(question)">
          <a:extLst>
            <a:ext uri="{FF2B5EF4-FFF2-40B4-BE49-F238E27FC236}">
              <a16:creationId xmlns:a16="http://schemas.microsoft.com/office/drawing/2014/main" id="{3AB4FD8D-9817-42C0-9A28-CBF1AFEF8D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6" name="AutoShape 3" descr="(question)">
          <a:extLst>
            <a:ext uri="{FF2B5EF4-FFF2-40B4-BE49-F238E27FC236}">
              <a16:creationId xmlns:a16="http://schemas.microsoft.com/office/drawing/2014/main" id="{704A4F88-2613-4992-AD80-AFABE21578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7" name="AutoShape 3" descr="(question)">
          <a:extLst>
            <a:ext uri="{FF2B5EF4-FFF2-40B4-BE49-F238E27FC236}">
              <a16:creationId xmlns:a16="http://schemas.microsoft.com/office/drawing/2014/main" id="{3028BE20-797F-4828-A4B1-93265ADA00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8" name="AutoShape 3" descr="(question)">
          <a:extLst>
            <a:ext uri="{FF2B5EF4-FFF2-40B4-BE49-F238E27FC236}">
              <a16:creationId xmlns:a16="http://schemas.microsoft.com/office/drawing/2014/main" id="{5AD740B3-4D02-4A07-8375-2152DE09812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19" name="AutoShape 3" descr="(question)">
          <a:extLst>
            <a:ext uri="{FF2B5EF4-FFF2-40B4-BE49-F238E27FC236}">
              <a16:creationId xmlns:a16="http://schemas.microsoft.com/office/drawing/2014/main" id="{7266B9E2-1B60-4A43-A8B7-93368F9D30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0" name="AutoShape 3" descr="(question)">
          <a:extLst>
            <a:ext uri="{FF2B5EF4-FFF2-40B4-BE49-F238E27FC236}">
              <a16:creationId xmlns:a16="http://schemas.microsoft.com/office/drawing/2014/main" id="{B21B360C-FD78-4C86-89DB-7879CAE695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1" name="AutoShape 3" descr="(question)">
          <a:extLst>
            <a:ext uri="{FF2B5EF4-FFF2-40B4-BE49-F238E27FC236}">
              <a16:creationId xmlns:a16="http://schemas.microsoft.com/office/drawing/2014/main" id="{D9390AF3-86B9-4DA7-882A-78F8799071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2" name="AutoShape 3" descr="(question)">
          <a:extLst>
            <a:ext uri="{FF2B5EF4-FFF2-40B4-BE49-F238E27FC236}">
              <a16:creationId xmlns:a16="http://schemas.microsoft.com/office/drawing/2014/main" id="{20423365-86F0-4CC6-9BD6-C676A78DBC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3" name="AutoShape 3" descr="(question)">
          <a:extLst>
            <a:ext uri="{FF2B5EF4-FFF2-40B4-BE49-F238E27FC236}">
              <a16:creationId xmlns:a16="http://schemas.microsoft.com/office/drawing/2014/main" id="{56305E5F-D610-4272-AAA5-E8A474C7044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4" name="AutoShape 3" descr="(question)">
          <a:extLst>
            <a:ext uri="{FF2B5EF4-FFF2-40B4-BE49-F238E27FC236}">
              <a16:creationId xmlns:a16="http://schemas.microsoft.com/office/drawing/2014/main" id="{A4494D8A-7C0F-47D7-B135-96178DA341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5" name="AutoShape 3" descr="(question)">
          <a:extLst>
            <a:ext uri="{FF2B5EF4-FFF2-40B4-BE49-F238E27FC236}">
              <a16:creationId xmlns:a16="http://schemas.microsoft.com/office/drawing/2014/main" id="{CDFB1B65-02FC-4B5B-B9CD-C7EED05559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6" name="AutoShape 3" descr="(question)">
          <a:extLst>
            <a:ext uri="{FF2B5EF4-FFF2-40B4-BE49-F238E27FC236}">
              <a16:creationId xmlns:a16="http://schemas.microsoft.com/office/drawing/2014/main" id="{7BAC7284-93AB-408F-9E88-E41F377225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7" name="AutoShape 3" descr="(question)">
          <a:extLst>
            <a:ext uri="{FF2B5EF4-FFF2-40B4-BE49-F238E27FC236}">
              <a16:creationId xmlns:a16="http://schemas.microsoft.com/office/drawing/2014/main" id="{32705A82-5DF2-49CA-AC3F-F90F966647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8" name="AutoShape 3" descr="(question)">
          <a:extLst>
            <a:ext uri="{FF2B5EF4-FFF2-40B4-BE49-F238E27FC236}">
              <a16:creationId xmlns:a16="http://schemas.microsoft.com/office/drawing/2014/main" id="{20DB1642-6EA9-4C16-A00F-5AC847A83A0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29" name="AutoShape 3" descr="(question)">
          <a:extLst>
            <a:ext uri="{FF2B5EF4-FFF2-40B4-BE49-F238E27FC236}">
              <a16:creationId xmlns:a16="http://schemas.microsoft.com/office/drawing/2014/main" id="{D6284872-3933-4654-9B9D-F2E7E8EF8A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0" name="AutoShape 3" descr="(question)">
          <a:extLst>
            <a:ext uri="{FF2B5EF4-FFF2-40B4-BE49-F238E27FC236}">
              <a16:creationId xmlns:a16="http://schemas.microsoft.com/office/drawing/2014/main" id="{E82D1D09-82B3-4AC5-BFBB-BA2DB1F7CE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1" name="AutoShape 3" descr="(question)">
          <a:extLst>
            <a:ext uri="{FF2B5EF4-FFF2-40B4-BE49-F238E27FC236}">
              <a16:creationId xmlns:a16="http://schemas.microsoft.com/office/drawing/2014/main" id="{B0F1B0DC-AA90-4FAB-A56C-615F05DBBB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2" name="AutoShape 3" descr="(question)">
          <a:extLst>
            <a:ext uri="{FF2B5EF4-FFF2-40B4-BE49-F238E27FC236}">
              <a16:creationId xmlns:a16="http://schemas.microsoft.com/office/drawing/2014/main" id="{AE24A1DA-4DDA-4B66-A3AB-37332F5F05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3" name="AutoShape 3" descr="(question)">
          <a:extLst>
            <a:ext uri="{FF2B5EF4-FFF2-40B4-BE49-F238E27FC236}">
              <a16:creationId xmlns:a16="http://schemas.microsoft.com/office/drawing/2014/main" id="{11B9C9EE-8A9A-45CE-8445-17BB8614F23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4" name="AutoShape 3" descr="(question)">
          <a:extLst>
            <a:ext uri="{FF2B5EF4-FFF2-40B4-BE49-F238E27FC236}">
              <a16:creationId xmlns:a16="http://schemas.microsoft.com/office/drawing/2014/main" id="{88B3CB14-26D9-4D9F-8BEC-B6390A26B1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5" name="AutoShape 3" descr="(question)">
          <a:extLst>
            <a:ext uri="{FF2B5EF4-FFF2-40B4-BE49-F238E27FC236}">
              <a16:creationId xmlns:a16="http://schemas.microsoft.com/office/drawing/2014/main" id="{BA3DBED8-8428-43E4-94DD-6C0A6C7215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6" name="AutoShape 3" descr="(question)">
          <a:extLst>
            <a:ext uri="{FF2B5EF4-FFF2-40B4-BE49-F238E27FC236}">
              <a16:creationId xmlns:a16="http://schemas.microsoft.com/office/drawing/2014/main" id="{8E0786C7-CD16-475B-9E28-E0C7A53BB9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7" name="AutoShape 3" descr="(question)">
          <a:extLst>
            <a:ext uri="{FF2B5EF4-FFF2-40B4-BE49-F238E27FC236}">
              <a16:creationId xmlns:a16="http://schemas.microsoft.com/office/drawing/2014/main" id="{D7B28301-0D74-4135-A946-8A256708BF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8" name="AutoShape 3" descr="(question)">
          <a:extLst>
            <a:ext uri="{FF2B5EF4-FFF2-40B4-BE49-F238E27FC236}">
              <a16:creationId xmlns:a16="http://schemas.microsoft.com/office/drawing/2014/main" id="{E7E823A9-9AD5-42D4-BCEF-7E8143F6881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39" name="AutoShape 3" descr="(question)">
          <a:extLst>
            <a:ext uri="{FF2B5EF4-FFF2-40B4-BE49-F238E27FC236}">
              <a16:creationId xmlns:a16="http://schemas.microsoft.com/office/drawing/2014/main" id="{30B17243-9750-4D33-B579-E45ED3C10B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0" name="AutoShape 3" descr="(question)">
          <a:extLst>
            <a:ext uri="{FF2B5EF4-FFF2-40B4-BE49-F238E27FC236}">
              <a16:creationId xmlns:a16="http://schemas.microsoft.com/office/drawing/2014/main" id="{435DA26D-7040-43D0-AAB3-EBC0FE6280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1" name="AutoShape 3" descr="(question)">
          <a:extLst>
            <a:ext uri="{FF2B5EF4-FFF2-40B4-BE49-F238E27FC236}">
              <a16:creationId xmlns:a16="http://schemas.microsoft.com/office/drawing/2014/main" id="{48A4B4A9-26FD-4E8B-B997-D8528DCB10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2" name="AutoShape 3" descr="(question)">
          <a:extLst>
            <a:ext uri="{FF2B5EF4-FFF2-40B4-BE49-F238E27FC236}">
              <a16:creationId xmlns:a16="http://schemas.microsoft.com/office/drawing/2014/main" id="{9BA1E12F-EAD7-4739-9484-699BF3CBD0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3" name="AutoShape 3" descr="(question)">
          <a:extLst>
            <a:ext uri="{FF2B5EF4-FFF2-40B4-BE49-F238E27FC236}">
              <a16:creationId xmlns:a16="http://schemas.microsoft.com/office/drawing/2014/main" id="{9A7DD28A-9558-48C6-9D7A-F03F00B0A7A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4" name="AutoShape 3" descr="(question)">
          <a:extLst>
            <a:ext uri="{FF2B5EF4-FFF2-40B4-BE49-F238E27FC236}">
              <a16:creationId xmlns:a16="http://schemas.microsoft.com/office/drawing/2014/main" id="{913EB41B-AE5E-4A0A-89A1-0183684E02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5" name="AutoShape 3" descr="(question)">
          <a:extLst>
            <a:ext uri="{FF2B5EF4-FFF2-40B4-BE49-F238E27FC236}">
              <a16:creationId xmlns:a16="http://schemas.microsoft.com/office/drawing/2014/main" id="{4C2FA903-1309-4640-B048-3E47347612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6" name="AutoShape 3" descr="(question)">
          <a:extLst>
            <a:ext uri="{FF2B5EF4-FFF2-40B4-BE49-F238E27FC236}">
              <a16:creationId xmlns:a16="http://schemas.microsoft.com/office/drawing/2014/main" id="{478AF603-B8E9-4E89-A216-4672C1B1A1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7" name="AutoShape 3" descr="(question)">
          <a:extLst>
            <a:ext uri="{FF2B5EF4-FFF2-40B4-BE49-F238E27FC236}">
              <a16:creationId xmlns:a16="http://schemas.microsoft.com/office/drawing/2014/main" id="{0FFD7BE7-5424-4A6E-8F29-CA932B7D86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8" name="AutoShape 3" descr="(question)">
          <a:extLst>
            <a:ext uri="{FF2B5EF4-FFF2-40B4-BE49-F238E27FC236}">
              <a16:creationId xmlns:a16="http://schemas.microsoft.com/office/drawing/2014/main" id="{A46FCCD7-481E-4DD8-99E2-99EE9123A7A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49" name="AutoShape 3" descr="(question)">
          <a:extLst>
            <a:ext uri="{FF2B5EF4-FFF2-40B4-BE49-F238E27FC236}">
              <a16:creationId xmlns:a16="http://schemas.microsoft.com/office/drawing/2014/main" id="{05639FB3-BD27-4072-A6AF-706E945E6E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0" name="AutoShape 3" descr="(question)">
          <a:extLst>
            <a:ext uri="{FF2B5EF4-FFF2-40B4-BE49-F238E27FC236}">
              <a16:creationId xmlns:a16="http://schemas.microsoft.com/office/drawing/2014/main" id="{0B02A368-6824-4CE1-ACB2-6CB7ADC990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1" name="AutoShape 3" descr="(question)">
          <a:extLst>
            <a:ext uri="{FF2B5EF4-FFF2-40B4-BE49-F238E27FC236}">
              <a16:creationId xmlns:a16="http://schemas.microsoft.com/office/drawing/2014/main" id="{C7FB8681-E5B5-45C8-8C40-D85E6F2E5F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2" name="AutoShape 3" descr="(question)">
          <a:extLst>
            <a:ext uri="{FF2B5EF4-FFF2-40B4-BE49-F238E27FC236}">
              <a16:creationId xmlns:a16="http://schemas.microsoft.com/office/drawing/2014/main" id="{0238F82E-73BB-402E-ABE6-506B7602AC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3" name="AutoShape 3" descr="(question)">
          <a:extLst>
            <a:ext uri="{FF2B5EF4-FFF2-40B4-BE49-F238E27FC236}">
              <a16:creationId xmlns:a16="http://schemas.microsoft.com/office/drawing/2014/main" id="{94EBBA89-4867-4DA3-9777-CD5A3A884C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4" name="AutoShape 3" descr="(question)">
          <a:extLst>
            <a:ext uri="{FF2B5EF4-FFF2-40B4-BE49-F238E27FC236}">
              <a16:creationId xmlns:a16="http://schemas.microsoft.com/office/drawing/2014/main" id="{CD1D76F1-4545-4409-B51F-1E4C09A6C7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5" name="AutoShape 3" descr="(question)">
          <a:extLst>
            <a:ext uri="{FF2B5EF4-FFF2-40B4-BE49-F238E27FC236}">
              <a16:creationId xmlns:a16="http://schemas.microsoft.com/office/drawing/2014/main" id="{B2E45B7D-EC73-48B6-A6E0-195DCC0D68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6" name="AutoShape 3" descr="(question)">
          <a:extLst>
            <a:ext uri="{FF2B5EF4-FFF2-40B4-BE49-F238E27FC236}">
              <a16:creationId xmlns:a16="http://schemas.microsoft.com/office/drawing/2014/main" id="{262628B1-CBC6-49FE-9981-E5437409E4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248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7" name="AutoShape 3" descr="(question)">
          <a:extLst>
            <a:ext uri="{FF2B5EF4-FFF2-40B4-BE49-F238E27FC236}">
              <a16:creationId xmlns:a16="http://schemas.microsoft.com/office/drawing/2014/main" id="{CE44EB3D-678C-4B40-9211-3B3C8258EE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8" name="AutoShape 3" descr="(question)">
          <a:extLst>
            <a:ext uri="{FF2B5EF4-FFF2-40B4-BE49-F238E27FC236}">
              <a16:creationId xmlns:a16="http://schemas.microsoft.com/office/drawing/2014/main" id="{64E5669B-0CF5-485C-B38F-856BC4BB56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59" name="AutoShape 3" descr="(question)">
          <a:extLst>
            <a:ext uri="{FF2B5EF4-FFF2-40B4-BE49-F238E27FC236}">
              <a16:creationId xmlns:a16="http://schemas.microsoft.com/office/drawing/2014/main" id="{D76884ED-4CB3-47FA-BC02-C0EBB5B9F0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0" name="AutoShape 3" descr="(question)">
          <a:extLst>
            <a:ext uri="{FF2B5EF4-FFF2-40B4-BE49-F238E27FC236}">
              <a16:creationId xmlns:a16="http://schemas.microsoft.com/office/drawing/2014/main" id="{A1AE93C1-6B05-43CD-A66D-F9AADE19E4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1" name="AutoShape 3" descr="(question)">
          <a:extLst>
            <a:ext uri="{FF2B5EF4-FFF2-40B4-BE49-F238E27FC236}">
              <a16:creationId xmlns:a16="http://schemas.microsoft.com/office/drawing/2014/main" id="{C3F32E3B-7C4F-4C91-8AF8-15FFA8E795A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2" name="AutoShape 3" descr="(question)">
          <a:extLst>
            <a:ext uri="{FF2B5EF4-FFF2-40B4-BE49-F238E27FC236}">
              <a16:creationId xmlns:a16="http://schemas.microsoft.com/office/drawing/2014/main" id="{56F35386-D872-4474-93DC-2FCBD877FE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3" name="AutoShape 3" descr="(question)">
          <a:extLst>
            <a:ext uri="{FF2B5EF4-FFF2-40B4-BE49-F238E27FC236}">
              <a16:creationId xmlns:a16="http://schemas.microsoft.com/office/drawing/2014/main" id="{D2E82666-416C-4C66-B17C-E15C7C8B6C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4" name="AutoShape 3" descr="(question)">
          <a:extLst>
            <a:ext uri="{FF2B5EF4-FFF2-40B4-BE49-F238E27FC236}">
              <a16:creationId xmlns:a16="http://schemas.microsoft.com/office/drawing/2014/main" id="{DE2B471B-85CA-483A-A8C8-9716A0A4BD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5" name="AutoShape 3" descr="(question)">
          <a:extLst>
            <a:ext uri="{FF2B5EF4-FFF2-40B4-BE49-F238E27FC236}">
              <a16:creationId xmlns:a16="http://schemas.microsoft.com/office/drawing/2014/main" id="{09469C4C-5D85-453A-83BB-0A118AA19B7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6" name="AutoShape 3" descr="(question)">
          <a:extLst>
            <a:ext uri="{FF2B5EF4-FFF2-40B4-BE49-F238E27FC236}">
              <a16:creationId xmlns:a16="http://schemas.microsoft.com/office/drawing/2014/main" id="{D0B3D663-2149-4781-A1BE-15DDC98163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7" name="AutoShape 3" descr="(question)">
          <a:extLst>
            <a:ext uri="{FF2B5EF4-FFF2-40B4-BE49-F238E27FC236}">
              <a16:creationId xmlns:a16="http://schemas.microsoft.com/office/drawing/2014/main" id="{AC7F0933-A083-4145-8790-7B0EF279AC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8" name="AutoShape 3" descr="(question)">
          <a:extLst>
            <a:ext uri="{FF2B5EF4-FFF2-40B4-BE49-F238E27FC236}">
              <a16:creationId xmlns:a16="http://schemas.microsoft.com/office/drawing/2014/main" id="{2F9EE013-6FF2-4BAC-9618-D0B2AC047F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69" name="AutoShape 3" descr="(question)">
          <a:extLst>
            <a:ext uri="{FF2B5EF4-FFF2-40B4-BE49-F238E27FC236}">
              <a16:creationId xmlns:a16="http://schemas.microsoft.com/office/drawing/2014/main" id="{98019817-F934-4EB2-BC44-19087E2F40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0" name="AutoShape 3" descr="(question)">
          <a:extLst>
            <a:ext uri="{FF2B5EF4-FFF2-40B4-BE49-F238E27FC236}">
              <a16:creationId xmlns:a16="http://schemas.microsoft.com/office/drawing/2014/main" id="{93C3C11A-5627-4864-8677-6C0DFF5A8AE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1" name="AutoShape 3" descr="(question)">
          <a:extLst>
            <a:ext uri="{FF2B5EF4-FFF2-40B4-BE49-F238E27FC236}">
              <a16:creationId xmlns:a16="http://schemas.microsoft.com/office/drawing/2014/main" id="{F6C428B4-B4BD-4B12-8412-5ABA187C8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2" name="AutoShape 3" descr="(question)">
          <a:extLst>
            <a:ext uri="{FF2B5EF4-FFF2-40B4-BE49-F238E27FC236}">
              <a16:creationId xmlns:a16="http://schemas.microsoft.com/office/drawing/2014/main" id="{B64BD6A6-E035-4F75-81A3-4D9AEF30E6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3" name="AutoShape 3" descr="(question)">
          <a:extLst>
            <a:ext uri="{FF2B5EF4-FFF2-40B4-BE49-F238E27FC236}">
              <a16:creationId xmlns:a16="http://schemas.microsoft.com/office/drawing/2014/main" id="{C23A59F6-B7FA-45A5-9C9D-E01DDF2FBC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4" name="AutoShape 3" descr="(question)">
          <a:extLst>
            <a:ext uri="{FF2B5EF4-FFF2-40B4-BE49-F238E27FC236}">
              <a16:creationId xmlns:a16="http://schemas.microsoft.com/office/drawing/2014/main" id="{6F83FE26-CB66-408F-B20C-753F0FE496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5" name="AutoShape 3" descr="(question)">
          <a:extLst>
            <a:ext uri="{FF2B5EF4-FFF2-40B4-BE49-F238E27FC236}">
              <a16:creationId xmlns:a16="http://schemas.microsoft.com/office/drawing/2014/main" id="{80ED9CE2-2E1E-4134-A44F-0248A98929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6" name="AutoShape 3" descr="(question)">
          <a:extLst>
            <a:ext uri="{FF2B5EF4-FFF2-40B4-BE49-F238E27FC236}">
              <a16:creationId xmlns:a16="http://schemas.microsoft.com/office/drawing/2014/main" id="{A5DC1D9D-BE8D-4868-8B26-A81802B5E9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7" name="AutoShape 3" descr="(question)">
          <a:extLst>
            <a:ext uri="{FF2B5EF4-FFF2-40B4-BE49-F238E27FC236}">
              <a16:creationId xmlns:a16="http://schemas.microsoft.com/office/drawing/2014/main" id="{11267F7F-8DEE-4DD9-AA9F-EC85CE7849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8" name="AutoShape 3" descr="(question)">
          <a:extLst>
            <a:ext uri="{FF2B5EF4-FFF2-40B4-BE49-F238E27FC236}">
              <a16:creationId xmlns:a16="http://schemas.microsoft.com/office/drawing/2014/main" id="{B20D5A17-AA5A-4CCB-AEED-58F8B558E6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79" name="AutoShape 3" descr="(question)">
          <a:extLst>
            <a:ext uri="{FF2B5EF4-FFF2-40B4-BE49-F238E27FC236}">
              <a16:creationId xmlns:a16="http://schemas.microsoft.com/office/drawing/2014/main" id="{C7DBBEA5-99D4-4035-A567-4B7250EBC5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0" name="AutoShape 3" descr="(question)">
          <a:extLst>
            <a:ext uri="{FF2B5EF4-FFF2-40B4-BE49-F238E27FC236}">
              <a16:creationId xmlns:a16="http://schemas.microsoft.com/office/drawing/2014/main" id="{76403A64-2FDB-46B7-AB8B-3711F035BC7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1" name="AutoShape 3" descr="(question)">
          <a:extLst>
            <a:ext uri="{FF2B5EF4-FFF2-40B4-BE49-F238E27FC236}">
              <a16:creationId xmlns:a16="http://schemas.microsoft.com/office/drawing/2014/main" id="{BDB2E2AE-B693-4C43-8BD6-190880F3E4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2" name="AutoShape 3" descr="(question)">
          <a:extLst>
            <a:ext uri="{FF2B5EF4-FFF2-40B4-BE49-F238E27FC236}">
              <a16:creationId xmlns:a16="http://schemas.microsoft.com/office/drawing/2014/main" id="{FDCD6B60-9824-4534-AA19-BB279E2DE4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3" name="AutoShape 3" descr="(question)">
          <a:extLst>
            <a:ext uri="{FF2B5EF4-FFF2-40B4-BE49-F238E27FC236}">
              <a16:creationId xmlns:a16="http://schemas.microsoft.com/office/drawing/2014/main" id="{076B13A5-7850-4BDA-B16D-3F06C04F84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4" name="AutoShape 3" descr="(question)">
          <a:extLst>
            <a:ext uri="{FF2B5EF4-FFF2-40B4-BE49-F238E27FC236}">
              <a16:creationId xmlns:a16="http://schemas.microsoft.com/office/drawing/2014/main" id="{9FD662B3-6735-412B-903C-8DC98C8D20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5" name="AutoShape 3" descr="(question)">
          <a:extLst>
            <a:ext uri="{FF2B5EF4-FFF2-40B4-BE49-F238E27FC236}">
              <a16:creationId xmlns:a16="http://schemas.microsoft.com/office/drawing/2014/main" id="{DFEB820F-1744-45B4-A483-C87EEC691AC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6" name="AutoShape 3" descr="(question)">
          <a:extLst>
            <a:ext uri="{FF2B5EF4-FFF2-40B4-BE49-F238E27FC236}">
              <a16:creationId xmlns:a16="http://schemas.microsoft.com/office/drawing/2014/main" id="{6A6025FB-DE7C-47E4-8384-B7A56CC885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7" name="AutoShape 3" descr="(question)">
          <a:extLst>
            <a:ext uri="{FF2B5EF4-FFF2-40B4-BE49-F238E27FC236}">
              <a16:creationId xmlns:a16="http://schemas.microsoft.com/office/drawing/2014/main" id="{5E9E3640-0363-44E2-BFB3-C0E2438EAB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8" name="AutoShape 3" descr="(question)">
          <a:extLst>
            <a:ext uri="{FF2B5EF4-FFF2-40B4-BE49-F238E27FC236}">
              <a16:creationId xmlns:a16="http://schemas.microsoft.com/office/drawing/2014/main" id="{7EA28B98-A3EF-4379-9717-894AC4F2D0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89" name="AutoShape 3" descr="(question)">
          <a:extLst>
            <a:ext uri="{FF2B5EF4-FFF2-40B4-BE49-F238E27FC236}">
              <a16:creationId xmlns:a16="http://schemas.microsoft.com/office/drawing/2014/main" id="{1787214B-532B-424F-BE9C-C4F6220CC0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0" name="AutoShape 3" descr="(question)">
          <a:extLst>
            <a:ext uri="{FF2B5EF4-FFF2-40B4-BE49-F238E27FC236}">
              <a16:creationId xmlns:a16="http://schemas.microsoft.com/office/drawing/2014/main" id="{1C9C2F38-73FD-4C6D-B853-EA4803C4BE9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1" name="AutoShape 3" descr="(question)">
          <a:extLst>
            <a:ext uri="{FF2B5EF4-FFF2-40B4-BE49-F238E27FC236}">
              <a16:creationId xmlns:a16="http://schemas.microsoft.com/office/drawing/2014/main" id="{71FD436C-471C-4AF6-BDB3-E74204DF0B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2" name="AutoShape 3" descr="(question)">
          <a:extLst>
            <a:ext uri="{FF2B5EF4-FFF2-40B4-BE49-F238E27FC236}">
              <a16:creationId xmlns:a16="http://schemas.microsoft.com/office/drawing/2014/main" id="{7A648EF9-A082-43EF-A57C-AEF02909B4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3" name="AutoShape 3" descr="(question)">
          <a:extLst>
            <a:ext uri="{FF2B5EF4-FFF2-40B4-BE49-F238E27FC236}">
              <a16:creationId xmlns:a16="http://schemas.microsoft.com/office/drawing/2014/main" id="{D48174FC-0975-4FB7-842C-EF196CA324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4" name="AutoShape 3" descr="(question)">
          <a:extLst>
            <a:ext uri="{FF2B5EF4-FFF2-40B4-BE49-F238E27FC236}">
              <a16:creationId xmlns:a16="http://schemas.microsoft.com/office/drawing/2014/main" id="{E2C72F32-478C-4C44-82DB-A669AC7003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5" name="AutoShape 3" descr="(question)">
          <a:extLst>
            <a:ext uri="{FF2B5EF4-FFF2-40B4-BE49-F238E27FC236}">
              <a16:creationId xmlns:a16="http://schemas.microsoft.com/office/drawing/2014/main" id="{6CCD4919-D3FE-4DB3-B51C-0573C0DC7FF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6" name="AutoShape 3" descr="(question)">
          <a:extLst>
            <a:ext uri="{FF2B5EF4-FFF2-40B4-BE49-F238E27FC236}">
              <a16:creationId xmlns:a16="http://schemas.microsoft.com/office/drawing/2014/main" id="{27CE8E0E-02C2-47E2-A324-93DD2059CC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7" name="AutoShape 3" descr="(question)">
          <a:extLst>
            <a:ext uri="{FF2B5EF4-FFF2-40B4-BE49-F238E27FC236}">
              <a16:creationId xmlns:a16="http://schemas.microsoft.com/office/drawing/2014/main" id="{D79D3F12-B768-49CA-942D-60CBC62005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8" name="AutoShape 3" descr="(question)">
          <a:extLst>
            <a:ext uri="{FF2B5EF4-FFF2-40B4-BE49-F238E27FC236}">
              <a16:creationId xmlns:a16="http://schemas.microsoft.com/office/drawing/2014/main" id="{E56F9312-1F3D-49B1-B8BF-16051072F8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199" name="AutoShape 3" descr="(question)">
          <a:extLst>
            <a:ext uri="{FF2B5EF4-FFF2-40B4-BE49-F238E27FC236}">
              <a16:creationId xmlns:a16="http://schemas.microsoft.com/office/drawing/2014/main" id="{CC39D874-A13A-43AC-87B4-F11CF7B158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0" name="AutoShape 3" descr="(question)">
          <a:extLst>
            <a:ext uri="{FF2B5EF4-FFF2-40B4-BE49-F238E27FC236}">
              <a16:creationId xmlns:a16="http://schemas.microsoft.com/office/drawing/2014/main" id="{56899A99-1544-4119-805D-767DCD708A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1" name="AutoShape 3" descr="(question)">
          <a:extLst>
            <a:ext uri="{FF2B5EF4-FFF2-40B4-BE49-F238E27FC236}">
              <a16:creationId xmlns:a16="http://schemas.microsoft.com/office/drawing/2014/main" id="{3BCE6FD9-87D6-4905-AB41-150EDEE1B8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2" name="AutoShape 3" descr="(question)">
          <a:extLst>
            <a:ext uri="{FF2B5EF4-FFF2-40B4-BE49-F238E27FC236}">
              <a16:creationId xmlns:a16="http://schemas.microsoft.com/office/drawing/2014/main" id="{6DAB9890-A833-47E9-8E49-5560A645A3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3" name="AutoShape 3" descr="(question)">
          <a:extLst>
            <a:ext uri="{FF2B5EF4-FFF2-40B4-BE49-F238E27FC236}">
              <a16:creationId xmlns:a16="http://schemas.microsoft.com/office/drawing/2014/main" id="{678CB81B-3A62-41C3-B2F4-4863339276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4" name="AutoShape 3" descr="(question)">
          <a:extLst>
            <a:ext uri="{FF2B5EF4-FFF2-40B4-BE49-F238E27FC236}">
              <a16:creationId xmlns:a16="http://schemas.microsoft.com/office/drawing/2014/main" id="{D71F3BDD-E1CA-4B71-B853-08F44AC6DE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5" name="AutoShape 3" descr="(question)">
          <a:extLst>
            <a:ext uri="{FF2B5EF4-FFF2-40B4-BE49-F238E27FC236}">
              <a16:creationId xmlns:a16="http://schemas.microsoft.com/office/drawing/2014/main" id="{ACCFD876-20A3-4B7F-B881-35375478736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6" name="AutoShape 3" descr="(question)">
          <a:extLst>
            <a:ext uri="{FF2B5EF4-FFF2-40B4-BE49-F238E27FC236}">
              <a16:creationId xmlns:a16="http://schemas.microsoft.com/office/drawing/2014/main" id="{C3A402AE-D744-46C2-9AD7-8376E7C794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7" name="AutoShape 3" descr="(question)">
          <a:extLst>
            <a:ext uri="{FF2B5EF4-FFF2-40B4-BE49-F238E27FC236}">
              <a16:creationId xmlns:a16="http://schemas.microsoft.com/office/drawing/2014/main" id="{DB3D86FC-0600-4E17-B71E-FEC6859234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8" name="AutoShape 3" descr="(question)">
          <a:extLst>
            <a:ext uri="{FF2B5EF4-FFF2-40B4-BE49-F238E27FC236}">
              <a16:creationId xmlns:a16="http://schemas.microsoft.com/office/drawing/2014/main" id="{D1D62482-4FD7-42A2-B986-8A9C2B2724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09" name="AutoShape 3" descr="(question)">
          <a:extLst>
            <a:ext uri="{FF2B5EF4-FFF2-40B4-BE49-F238E27FC236}">
              <a16:creationId xmlns:a16="http://schemas.microsoft.com/office/drawing/2014/main" id="{42D4D154-2354-463F-9578-D2EE48D64C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0" name="AutoShape 3" descr="(question)">
          <a:extLst>
            <a:ext uri="{FF2B5EF4-FFF2-40B4-BE49-F238E27FC236}">
              <a16:creationId xmlns:a16="http://schemas.microsoft.com/office/drawing/2014/main" id="{2CBBA7D1-599E-472A-AA9B-728E2D152C0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1" name="AutoShape 3" descr="(question)">
          <a:extLst>
            <a:ext uri="{FF2B5EF4-FFF2-40B4-BE49-F238E27FC236}">
              <a16:creationId xmlns:a16="http://schemas.microsoft.com/office/drawing/2014/main" id="{9454C4DB-F604-44D3-9614-B4148C04A1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2" name="AutoShape 3" descr="(question)">
          <a:extLst>
            <a:ext uri="{FF2B5EF4-FFF2-40B4-BE49-F238E27FC236}">
              <a16:creationId xmlns:a16="http://schemas.microsoft.com/office/drawing/2014/main" id="{AC92C650-74EA-43B7-B5E9-7178A4D386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3" name="AutoShape 3" descr="(question)">
          <a:extLst>
            <a:ext uri="{FF2B5EF4-FFF2-40B4-BE49-F238E27FC236}">
              <a16:creationId xmlns:a16="http://schemas.microsoft.com/office/drawing/2014/main" id="{D1076FC3-622A-471D-AC7D-EB7939894F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4" name="AutoShape 3" descr="(question)">
          <a:extLst>
            <a:ext uri="{FF2B5EF4-FFF2-40B4-BE49-F238E27FC236}">
              <a16:creationId xmlns:a16="http://schemas.microsoft.com/office/drawing/2014/main" id="{12F47FDF-FFD2-4F47-873C-91BE4CED3D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5" name="AutoShape 3" descr="(question)">
          <a:extLst>
            <a:ext uri="{FF2B5EF4-FFF2-40B4-BE49-F238E27FC236}">
              <a16:creationId xmlns:a16="http://schemas.microsoft.com/office/drawing/2014/main" id="{B54F8F59-7C6A-47AD-BC69-FBCA4F8D888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6" name="AutoShape 3" descr="(question)">
          <a:extLst>
            <a:ext uri="{FF2B5EF4-FFF2-40B4-BE49-F238E27FC236}">
              <a16:creationId xmlns:a16="http://schemas.microsoft.com/office/drawing/2014/main" id="{7E4602B6-D7E7-464C-BEAC-C046C35F22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7" name="AutoShape 3" descr="(question)">
          <a:extLst>
            <a:ext uri="{FF2B5EF4-FFF2-40B4-BE49-F238E27FC236}">
              <a16:creationId xmlns:a16="http://schemas.microsoft.com/office/drawing/2014/main" id="{3758AF1D-E974-4C7C-B981-2EA117F4A0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8" name="AutoShape 3" descr="(question)">
          <a:extLst>
            <a:ext uri="{FF2B5EF4-FFF2-40B4-BE49-F238E27FC236}">
              <a16:creationId xmlns:a16="http://schemas.microsoft.com/office/drawing/2014/main" id="{ED30EF48-4E96-425E-B783-165CA87B69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19" name="AutoShape 3" descr="(question)">
          <a:extLst>
            <a:ext uri="{FF2B5EF4-FFF2-40B4-BE49-F238E27FC236}">
              <a16:creationId xmlns:a16="http://schemas.microsoft.com/office/drawing/2014/main" id="{E97E4470-16CD-4B95-A8FB-A18A1FE878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0" name="AutoShape 3" descr="(question)">
          <a:extLst>
            <a:ext uri="{FF2B5EF4-FFF2-40B4-BE49-F238E27FC236}">
              <a16:creationId xmlns:a16="http://schemas.microsoft.com/office/drawing/2014/main" id="{54D1A9EF-0F6E-4FBB-A689-BAF5F1D0DE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1" name="AutoShape 3" descr="(question)">
          <a:extLst>
            <a:ext uri="{FF2B5EF4-FFF2-40B4-BE49-F238E27FC236}">
              <a16:creationId xmlns:a16="http://schemas.microsoft.com/office/drawing/2014/main" id="{6D4B6455-CBF2-41BE-8132-D8FCD1D333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2" name="AutoShape 3" descr="(question)">
          <a:extLst>
            <a:ext uri="{FF2B5EF4-FFF2-40B4-BE49-F238E27FC236}">
              <a16:creationId xmlns:a16="http://schemas.microsoft.com/office/drawing/2014/main" id="{A34C922A-C891-4C1E-92EC-F69163E5A1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3" name="AutoShape 3" descr="(question)">
          <a:extLst>
            <a:ext uri="{FF2B5EF4-FFF2-40B4-BE49-F238E27FC236}">
              <a16:creationId xmlns:a16="http://schemas.microsoft.com/office/drawing/2014/main" id="{E90669BD-882B-4D05-A2D8-1A078A74F6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4" name="AutoShape 3" descr="(question)">
          <a:extLst>
            <a:ext uri="{FF2B5EF4-FFF2-40B4-BE49-F238E27FC236}">
              <a16:creationId xmlns:a16="http://schemas.microsoft.com/office/drawing/2014/main" id="{4A221F50-618D-472F-B820-D9853A6980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5" name="AutoShape 3" descr="(question)">
          <a:extLst>
            <a:ext uri="{FF2B5EF4-FFF2-40B4-BE49-F238E27FC236}">
              <a16:creationId xmlns:a16="http://schemas.microsoft.com/office/drawing/2014/main" id="{7CEAD0A5-BE66-4B21-9AAB-5F9FE1593CD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6" name="AutoShape 3" descr="(question)">
          <a:extLst>
            <a:ext uri="{FF2B5EF4-FFF2-40B4-BE49-F238E27FC236}">
              <a16:creationId xmlns:a16="http://schemas.microsoft.com/office/drawing/2014/main" id="{7C2E7D95-EAC5-4414-A01C-F4AE154E37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7" name="AutoShape 3" descr="(question)">
          <a:extLst>
            <a:ext uri="{FF2B5EF4-FFF2-40B4-BE49-F238E27FC236}">
              <a16:creationId xmlns:a16="http://schemas.microsoft.com/office/drawing/2014/main" id="{FCE087E5-2651-4C14-B75E-EC1F74B28F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8" name="AutoShape 3" descr="(question)">
          <a:extLst>
            <a:ext uri="{FF2B5EF4-FFF2-40B4-BE49-F238E27FC236}">
              <a16:creationId xmlns:a16="http://schemas.microsoft.com/office/drawing/2014/main" id="{A6AEC2D4-CDEE-4CF0-811A-F9973DFBD2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29" name="AutoShape 3" descr="(question)">
          <a:extLst>
            <a:ext uri="{FF2B5EF4-FFF2-40B4-BE49-F238E27FC236}">
              <a16:creationId xmlns:a16="http://schemas.microsoft.com/office/drawing/2014/main" id="{0BB54594-FEC5-41B0-BF36-F2DAEEFE45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0" name="AutoShape 3" descr="(question)">
          <a:extLst>
            <a:ext uri="{FF2B5EF4-FFF2-40B4-BE49-F238E27FC236}">
              <a16:creationId xmlns:a16="http://schemas.microsoft.com/office/drawing/2014/main" id="{9C1CA531-3C6E-4ACF-B40C-300A690BCA6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1" name="AutoShape 3" descr="(question)">
          <a:extLst>
            <a:ext uri="{FF2B5EF4-FFF2-40B4-BE49-F238E27FC236}">
              <a16:creationId xmlns:a16="http://schemas.microsoft.com/office/drawing/2014/main" id="{438402BE-3B91-4ED7-88FE-1FEA2BB2FF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2" name="AutoShape 3" descr="(question)">
          <a:extLst>
            <a:ext uri="{FF2B5EF4-FFF2-40B4-BE49-F238E27FC236}">
              <a16:creationId xmlns:a16="http://schemas.microsoft.com/office/drawing/2014/main" id="{E3069929-9C32-4F94-99C2-67AFD21765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3" name="AutoShape 3" descr="(question)">
          <a:extLst>
            <a:ext uri="{FF2B5EF4-FFF2-40B4-BE49-F238E27FC236}">
              <a16:creationId xmlns:a16="http://schemas.microsoft.com/office/drawing/2014/main" id="{EFE6C663-E15A-4558-B946-00B7BEB0E5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4" name="AutoShape 3" descr="(question)">
          <a:extLst>
            <a:ext uri="{FF2B5EF4-FFF2-40B4-BE49-F238E27FC236}">
              <a16:creationId xmlns:a16="http://schemas.microsoft.com/office/drawing/2014/main" id="{4AE347C7-7F3B-439F-BC3F-CB9BEB136D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5" name="AutoShape 3" descr="(question)">
          <a:extLst>
            <a:ext uri="{FF2B5EF4-FFF2-40B4-BE49-F238E27FC236}">
              <a16:creationId xmlns:a16="http://schemas.microsoft.com/office/drawing/2014/main" id="{69C1DD9C-1327-4627-9CB2-68175408C8F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6" name="AutoShape 3" descr="(question)">
          <a:extLst>
            <a:ext uri="{FF2B5EF4-FFF2-40B4-BE49-F238E27FC236}">
              <a16:creationId xmlns:a16="http://schemas.microsoft.com/office/drawing/2014/main" id="{AF2ED270-D456-4D2B-8D80-C067544A3E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7" name="AutoShape 3" descr="(question)">
          <a:extLst>
            <a:ext uri="{FF2B5EF4-FFF2-40B4-BE49-F238E27FC236}">
              <a16:creationId xmlns:a16="http://schemas.microsoft.com/office/drawing/2014/main" id="{568EAE42-E4BB-4175-B79F-6EA45B7D9C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8" name="AutoShape 3" descr="(question)">
          <a:extLst>
            <a:ext uri="{FF2B5EF4-FFF2-40B4-BE49-F238E27FC236}">
              <a16:creationId xmlns:a16="http://schemas.microsoft.com/office/drawing/2014/main" id="{09D76728-EAD1-4AFB-A509-22598C299D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39" name="AutoShape 3" descr="(question)">
          <a:extLst>
            <a:ext uri="{FF2B5EF4-FFF2-40B4-BE49-F238E27FC236}">
              <a16:creationId xmlns:a16="http://schemas.microsoft.com/office/drawing/2014/main" id="{71726E45-473B-4F2B-8F82-0EACAF2461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0" name="AutoShape 3" descr="(question)">
          <a:extLst>
            <a:ext uri="{FF2B5EF4-FFF2-40B4-BE49-F238E27FC236}">
              <a16:creationId xmlns:a16="http://schemas.microsoft.com/office/drawing/2014/main" id="{5C48052C-F57B-45EE-BD9D-32FF21C6A5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1" name="AutoShape 3" descr="(question)">
          <a:extLst>
            <a:ext uri="{FF2B5EF4-FFF2-40B4-BE49-F238E27FC236}">
              <a16:creationId xmlns:a16="http://schemas.microsoft.com/office/drawing/2014/main" id="{4FA4849B-6F2A-4CBC-9171-25D8474EF2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2" name="AutoShape 3" descr="(question)">
          <a:extLst>
            <a:ext uri="{FF2B5EF4-FFF2-40B4-BE49-F238E27FC236}">
              <a16:creationId xmlns:a16="http://schemas.microsoft.com/office/drawing/2014/main" id="{7EE28EA4-F13B-470A-9435-70BC336458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3" name="AutoShape 3" descr="(question)">
          <a:extLst>
            <a:ext uri="{FF2B5EF4-FFF2-40B4-BE49-F238E27FC236}">
              <a16:creationId xmlns:a16="http://schemas.microsoft.com/office/drawing/2014/main" id="{EE2EA87C-B268-46E6-B70F-96FB3AF7399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4" name="AutoShape 3" descr="(question)">
          <a:extLst>
            <a:ext uri="{FF2B5EF4-FFF2-40B4-BE49-F238E27FC236}">
              <a16:creationId xmlns:a16="http://schemas.microsoft.com/office/drawing/2014/main" id="{8D801189-0CA5-4F76-B108-8214A27085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5" name="AutoShape 3" descr="(question)">
          <a:extLst>
            <a:ext uri="{FF2B5EF4-FFF2-40B4-BE49-F238E27FC236}">
              <a16:creationId xmlns:a16="http://schemas.microsoft.com/office/drawing/2014/main" id="{69F8C188-38F0-46DF-8593-714D7DB4B2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6" name="AutoShape 3" descr="(question)">
          <a:extLst>
            <a:ext uri="{FF2B5EF4-FFF2-40B4-BE49-F238E27FC236}">
              <a16:creationId xmlns:a16="http://schemas.microsoft.com/office/drawing/2014/main" id="{ADA79EAC-CE56-48E9-9859-44902AEF42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7" name="AutoShape 3" descr="(question)">
          <a:extLst>
            <a:ext uri="{FF2B5EF4-FFF2-40B4-BE49-F238E27FC236}">
              <a16:creationId xmlns:a16="http://schemas.microsoft.com/office/drawing/2014/main" id="{9C786FAD-8273-461F-84C4-D2F9778AA42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8" name="AutoShape 3" descr="(question)">
          <a:extLst>
            <a:ext uri="{FF2B5EF4-FFF2-40B4-BE49-F238E27FC236}">
              <a16:creationId xmlns:a16="http://schemas.microsoft.com/office/drawing/2014/main" id="{1ABC1C2A-E2C8-48BF-90C3-56AC9FE83B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49" name="AutoShape 3" descr="(question)">
          <a:extLst>
            <a:ext uri="{FF2B5EF4-FFF2-40B4-BE49-F238E27FC236}">
              <a16:creationId xmlns:a16="http://schemas.microsoft.com/office/drawing/2014/main" id="{235F834C-1AB6-43F4-BA4D-CF5D1E2944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0" name="AutoShape 3" descr="(question)">
          <a:extLst>
            <a:ext uri="{FF2B5EF4-FFF2-40B4-BE49-F238E27FC236}">
              <a16:creationId xmlns:a16="http://schemas.microsoft.com/office/drawing/2014/main" id="{77EF35D8-A503-45AE-82CF-7F4F204E26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1" name="AutoShape 3" descr="(question)">
          <a:extLst>
            <a:ext uri="{FF2B5EF4-FFF2-40B4-BE49-F238E27FC236}">
              <a16:creationId xmlns:a16="http://schemas.microsoft.com/office/drawing/2014/main" id="{0485D2AE-BDB1-4B4C-92BB-CB7629CA7D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2" name="AutoShape 3" descr="(question)">
          <a:extLst>
            <a:ext uri="{FF2B5EF4-FFF2-40B4-BE49-F238E27FC236}">
              <a16:creationId xmlns:a16="http://schemas.microsoft.com/office/drawing/2014/main" id="{019B4544-047A-4C16-B8B8-FB0EFA44207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3" name="AutoShape 3" descr="(question)">
          <a:extLst>
            <a:ext uri="{FF2B5EF4-FFF2-40B4-BE49-F238E27FC236}">
              <a16:creationId xmlns:a16="http://schemas.microsoft.com/office/drawing/2014/main" id="{CE77B409-F032-4F51-AC07-E8E6D04CE1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4" name="AutoShape 3" descr="(question)">
          <a:extLst>
            <a:ext uri="{FF2B5EF4-FFF2-40B4-BE49-F238E27FC236}">
              <a16:creationId xmlns:a16="http://schemas.microsoft.com/office/drawing/2014/main" id="{1BC7A2B2-DC9A-4DCF-ACA3-C6F880C17F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5" name="AutoShape 3" descr="(question)">
          <a:extLst>
            <a:ext uri="{FF2B5EF4-FFF2-40B4-BE49-F238E27FC236}">
              <a16:creationId xmlns:a16="http://schemas.microsoft.com/office/drawing/2014/main" id="{4C0FC023-A864-451B-97B3-BF2DA300CA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6" name="AutoShape 3" descr="(question)">
          <a:extLst>
            <a:ext uri="{FF2B5EF4-FFF2-40B4-BE49-F238E27FC236}">
              <a16:creationId xmlns:a16="http://schemas.microsoft.com/office/drawing/2014/main" id="{948FF76A-A3CA-4A70-A9AC-152302E0A3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7" name="AutoShape 3" descr="(question)">
          <a:extLst>
            <a:ext uri="{FF2B5EF4-FFF2-40B4-BE49-F238E27FC236}">
              <a16:creationId xmlns:a16="http://schemas.microsoft.com/office/drawing/2014/main" id="{06751781-4F68-4EA9-B71A-5B9DB714476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8" name="AutoShape 3" descr="(question)">
          <a:extLst>
            <a:ext uri="{FF2B5EF4-FFF2-40B4-BE49-F238E27FC236}">
              <a16:creationId xmlns:a16="http://schemas.microsoft.com/office/drawing/2014/main" id="{C1F5F53F-F13A-432F-BC0E-0D5B5E04B4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59" name="AutoShape 3" descr="(question)">
          <a:extLst>
            <a:ext uri="{FF2B5EF4-FFF2-40B4-BE49-F238E27FC236}">
              <a16:creationId xmlns:a16="http://schemas.microsoft.com/office/drawing/2014/main" id="{D03DCEC4-861B-4A4D-AB54-22BABF8A0C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0" name="AutoShape 3" descr="(question)">
          <a:extLst>
            <a:ext uri="{FF2B5EF4-FFF2-40B4-BE49-F238E27FC236}">
              <a16:creationId xmlns:a16="http://schemas.microsoft.com/office/drawing/2014/main" id="{D60DAA7A-8E76-4C54-B17F-E4011D4D9F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1" name="AutoShape 3" descr="(question)">
          <a:extLst>
            <a:ext uri="{FF2B5EF4-FFF2-40B4-BE49-F238E27FC236}">
              <a16:creationId xmlns:a16="http://schemas.microsoft.com/office/drawing/2014/main" id="{3437094E-2499-462C-90C0-22E0BFD786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2" name="AutoShape 3" descr="(question)">
          <a:extLst>
            <a:ext uri="{FF2B5EF4-FFF2-40B4-BE49-F238E27FC236}">
              <a16:creationId xmlns:a16="http://schemas.microsoft.com/office/drawing/2014/main" id="{D3682966-C96D-428B-9F4B-BEC116D9DA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3" name="AutoShape 3" descr="(question)">
          <a:extLst>
            <a:ext uri="{FF2B5EF4-FFF2-40B4-BE49-F238E27FC236}">
              <a16:creationId xmlns:a16="http://schemas.microsoft.com/office/drawing/2014/main" id="{78C53CED-FB34-40A2-9889-AE06CFB5F6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4" name="AutoShape 3" descr="(question)">
          <a:extLst>
            <a:ext uri="{FF2B5EF4-FFF2-40B4-BE49-F238E27FC236}">
              <a16:creationId xmlns:a16="http://schemas.microsoft.com/office/drawing/2014/main" id="{6334DB55-59DD-4325-B85C-DCD754A953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5" name="AutoShape 3" descr="(question)">
          <a:extLst>
            <a:ext uri="{FF2B5EF4-FFF2-40B4-BE49-F238E27FC236}">
              <a16:creationId xmlns:a16="http://schemas.microsoft.com/office/drawing/2014/main" id="{DAA61A80-AB16-4BA9-A97B-A2D53C00E2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6" name="AutoShape 3" descr="(question)">
          <a:extLst>
            <a:ext uri="{FF2B5EF4-FFF2-40B4-BE49-F238E27FC236}">
              <a16:creationId xmlns:a16="http://schemas.microsoft.com/office/drawing/2014/main" id="{E7F01886-003C-4E65-ABDF-1F685C3F11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7" name="AutoShape 3" descr="(question)">
          <a:extLst>
            <a:ext uri="{FF2B5EF4-FFF2-40B4-BE49-F238E27FC236}">
              <a16:creationId xmlns:a16="http://schemas.microsoft.com/office/drawing/2014/main" id="{8B7BC477-2B2D-44A0-85E6-B86F84E330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8" name="AutoShape 3" descr="(question)">
          <a:extLst>
            <a:ext uri="{FF2B5EF4-FFF2-40B4-BE49-F238E27FC236}">
              <a16:creationId xmlns:a16="http://schemas.microsoft.com/office/drawing/2014/main" id="{9FEE1DE6-5DEC-49E4-A104-DD9CDF06EB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69" name="AutoShape 3" descr="(question)">
          <a:extLst>
            <a:ext uri="{FF2B5EF4-FFF2-40B4-BE49-F238E27FC236}">
              <a16:creationId xmlns:a16="http://schemas.microsoft.com/office/drawing/2014/main" id="{4997F9AB-7AF8-4AD4-ABB2-9F714A04ED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0" name="AutoShape 3" descr="(question)">
          <a:extLst>
            <a:ext uri="{FF2B5EF4-FFF2-40B4-BE49-F238E27FC236}">
              <a16:creationId xmlns:a16="http://schemas.microsoft.com/office/drawing/2014/main" id="{A089E57B-1A44-4B54-9F9E-464B4BC182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1" name="AutoShape 3" descr="(question)">
          <a:extLst>
            <a:ext uri="{FF2B5EF4-FFF2-40B4-BE49-F238E27FC236}">
              <a16:creationId xmlns:a16="http://schemas.microsoft.com/office/drawing/2014/main" id="{0F3046C4-0AA8-4063-A01C-D4A24D1038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2" name="AutoShape 3" descr="(question)">
          <a:extLst>
            <a:ext uri="{FF2B5EF4-FFF2-40B4-BE49-F238E27FC236}">
              <a16:creationId xmlns:a16="http://schemas.microsoft.com/office/drawing/2014/main" id="{62D1191A-5D1B-4E65-B031-E80B33BA79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3" name="AutoShape 3" descr="(question)">
          <a:extLst>
            <a:ext uri="{FF2B5EF4-FFF2-40B4-BE49-F238E27FC236}">
              <a16:creationId xmlns:a16="http://schemas.microsoft.com/office/drawing/2014/main" id="{C132B142-8E29-4325-A106-5965DC3706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4" name="AutoShape 3" descr="(question)">
          <a:extLst>
            <a:ext uri="{FF2B5EF4-FFF2-40B4-BE49-F238E27FC236}">
              <a16:creationId xmlns:a16="http://schemas.microsoft.com/office/drawing/2014/main" id="{342B756A-ECA0-48E6-9E9C-00372BD816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5" name="AutoShape 3" descr="(question)">
          <a:extLst>
            <a:ext uri="{FF2B5EF4-FFF2-40B4-BE49-F238E27FC236}">
              <a16:creationId xmlns:a16="http://schemas.microsoft.com/office/drawing/2014/main" id="{7201984E-1D8C-4498-A872-3A71243F60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6" name="AutoShape 3" descr="(question)">
          <a:extLst>
            <a:ext uri="{FF2B5EF4-FFF2-40B4-BE49-F238E27FC236}">
              <a16:creationId xmlns:a16="http://schemas.microsoft.com/office/drawing/2014/main" id="{E4613C94-1AE2-4688-AFD5-336D2F3E62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7" name="AutoShape 3" descr="(question)">
          <a:extLst>
            <a:ext uri="{FF2B5EF4-FFF2-40B4-BE49-F238E27FC236}">
              <a16:creationId xmlns:a16="http://schemas.microsoft.com/office/drawing/2014/main" id="{5EF7FFEC-2360-4F65-9601-C58F495DC60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8" name="AutoShape 3" descr="(question)">
          <a:extLst>
            <a:ext uri="{FF2B5EF4-FFF2-40B4-BE49-F238E27FC236}">
              <a16:creationId xmlns:a16="http://schemas.microsoft.com/office/drawing/2014/main" id="{3CC60009-9C15-4C9E-9B3E-F1182C427F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79" name="AutoShape 3" descr="(question)">
          <a:extLst>
            <a:ext uri="{FF2B5EF4-FFF2-40B4-BE49-F238E27FC236}">
              <a16:creationId xmlns:a16="http://schemas.microsoft.com/office/drawing/2014/main" id="{A9B3DB2D-6B53-45C8-A5DD-8C9F823819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0" name="AutoShape 3" descr="(question)">
          <a:extLst>
            <a:ext uri="{FF2B5EF4-FFF2-40B4-BE49-F238E27FC236}">
              <a16:creationId xmlns:a16="http://schemas.microsoft.com/office/drawing/2014/main" id="{2AD38F45-65AF-44D2-9E27-0F9F133EC2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1" name="AutoShape 3" descr="(question)">
          <a:extLst>
            <a:ext uri="{FF2B5EF4-FFF2-40B4-BE49-F238E27FC236}">
              <a16:creationId xmlns:a16="http://schemas.microsoft.com/office/drawing/2014/main" id="{E59C7A49-A1D0-4E85-B5CC-7080DBC70D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2" name="AutoShape 3" descr="(question)">
          <a:extLst>
            <a:ext uri="{FF2B5EF4-FFF2-40B4-BE49-F238E27FC236}">
              <a16:creationId xmlns:a16="http://schemas.microsoft.com/office/drawing/2014/main" id="{BE3CDB80-1D8D-4ED0-AB0F-76902B6667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3" name="AutoShape 3" descr="(question)">
          <a:extLst>
            <a:ext uri="{FF2B5EF4-FFF2-40B4-BE49-F238E27FC236}">
              <a16:creationId xmlns:a16="http://schemas.microsoft.com/office/drawing/2014/main" id="{0CB8EC5C-2266-42B2-AFF8-1DE931F17C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4" name="AutoShape 3" descr="(question)">
          <a:extLst>
            <a:ext uri="{FF2B5EF4-FFF2-40B4-BE49-F238E27FC236}">
              <a16:creationId xmlns:a16="http://schemas.microsoft.com/office/drawing/2014/main" id="{09A5E991-9887-42B4-A990-B6596785FC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5" name="AutoShape 3" descr="(question)">
          <a:extLst>
            <a:ext uri="{FF2B5EF4-FFF2-40B4-BE49-F238E27FC236}">
              <a16:creationId xmlns:a16="http://schemas.microsoft.com/office/drawing/2014/main" id="{705E9FC4-9408-4341-A690-94F0CA0602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6" name="AutoShape 3" descr="(question)">
          <a:extLst>
            <a:ext uri="{FF2B5EF4-FFF2-40B4-BE49-F238E27FC236}">
              <a16:creationId xmlns:a16="http://schemas.microsoft.com/office/drawing/2014/main" id="{0D7E77F4-1CE3-4DB8-8B59-C4D3B6090A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7" name="AutoShape 3" descr="(question)">
          <a:extLst>
            <a:ext uri="{FF2B5EF4-FFF2-40B4-BE49-F238E27FC236}">
              <a16:creationId xmlns:a16="http://schemas.microsoft.com/office/drawing/2014/main" id="{A6956D46-42A8-4C1E-BF7F-956CB53177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8" name="AutoShape 3" descr="(question)">
          <a:extLst>
            <a:ext uri="{FF2B5EF4-FFF2-40B4-BE49-F238E27FC236}">
              <a16:creationId xmlns:a16="http://schemas.microsoft.com/office/drawing/2014/main" id="{C8192214-A070-4F1F-95E0-2DF5016E81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89" name="AutoShape 3" descr="(question)">
          <a:extLst>
            <a:ext uri="{FF2B5EF4-FFF2-40B4-BE49-F238E27FC236}">
              <a16:creationId xmlns:a16="http://schemas.microsoft.com/office/drawing/2014/main" id="{A5A7976C-6757-4142-9F7A-FC4271C473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0" name="AutoShape 3" descr="(question)">
          <a:extLst>
            <a:ext uri="{FF2B5EF4-FFF2-40B4-BE49-F238E27FC236}">
              <a16:creationId xmlns:a16="http://schemas.microsoft.com/office/drawing/2014/main" id="{23E828EB-5B61-4D3F-9AF7-E5E464C538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1" name="AutoShape 3" descr="(question)">
          <a:extLst>
            <a:ext uri="{FF2B5EF4-FFF2-40B4-BE49-F238E27FC236}">
              <a16:creationId xmlns:a16="http://schemas.microsoft.com/office/drawing/2014/main" id="{9882D811-F8A9-4E64-84E2-76A94223F5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2" name="AutoShape 3" descr="(question)">
          <a:extLst>
            <a:ext uri="{FF2B5EF4-FFF2-40B4-BE49-F238E27FC236}">
              <a16:creationId xmlns:a16="http://schemas.microsoft.com/office/drawing/2014/main" id="{5D7871FD-2E3E-43B3-A43A-69DCD44E6F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3" name="AutoShape 3" descr="(question)">
          <a:extLst>
            <a:ext uri="{FF2B5EF4-FFF2-40B4-BE49-F238E27FC236}">
              <a16:creationId xmlns:a16="http://schemas.microsoft.com/office/drawing/2014/main" id="{FF65A72F-E12A-4945-BCF8-50ED91D99B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4" name="AutoShape 3" descr="(question)">
          <a:extLst>
            <a:ext uri="{FF2B5EF4-FFF2-40B4-BE49-F238E27FC236}">
              <a16:creationId xmlns:a16="http://schemas.microsoft.com/office/drawing/2014/main" id="{70E0F34E-DE63-4FF1-A285-3FE672D828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5" name="AutoShape 3" descr="(question)">
          <a:extLst>
            <a:ext uri="{FF2B5EF4-FFF2-40B4-BE49-F238E27FC236}">
              <a16:creationId xmlns:a16="http://schemas.microsoft.com/office/drawing/2014/main" id="{E97622D4-6FAE-44ED-B73B-AFDFFF46B3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6" name="AutoShape 3" descr="(question)">
          <a:extLst>
            <a:ext uri="{FF2B5EF4-FFF2-40B4-BE49-F238E27FC236}">
              <a16:creationId xmlns:a16="http://schemas.microsoft.com/office/drawing/2014/main" id="{29170B9F-8827-4CD0-8D85-2E0B4A3493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7" name="AutoShape 3" descr="(question)">
          <a:extLst>
            <a:ext uri="{FF2B5EF4-FFF2-40B4-BE49-F238E27FC236}">
              <a16:creationId xmlns:a16="http://schemas.microsoft.com/office/drawing/2014/main" id="{EA97422B-7922-4196-87FC-3C75F3AA411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8" name="AutoShape 3" descr="(question)">
          <a:extLst>
            <a:ext uri="{FF2B5EF4-FFF2-40B4-BE49-F238E27FC236}">
              <a16:creationId xmlns:a16="http://schemas.microsoft.com/office/drawing/2014/main" id="{28CB0756-BAC4-441B-81C3-4F07BA62BF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299" name="AutoShape 3" descr="(question)">
          <a:extLst>
            <a:ext uri="{FF2B5EF4-FFF2-40B4-BE49-F238E27FC236}">
              <a16:creationId xmlns:a16="http://schemas.microsoft.com/office/drawing/2014/main" id="{051A06CD-1CAC-4DD2-B404-AE0C9A373F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0" name="AutoShape 3" descr="(question)">
          <a:extLst>
            <a:ext uri="{FF2B5EF4-FFF2-40B4-BE49-F238E27FC236}">
              <a16:creationId xmlns:a16="http://schemas.microsoft.com/office/drawing/2014/main" id="{3EC9E534-D4BA-42A4-885F-747ACB80C8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1" name="AutoShape 3" descr="(question)">
          <a:extLst>
            <a:ext uri="{FF2B5EF4-FFF2-40B4-BE49-F238E27FC236}">
              <a16:creationId xmlns:a16="http://schemas.microsoft.com/office/drawing/2014/main" id="{60495EEF-9AD3-4C90-A7DE-AAD1BA8C16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2" name="AutoShape 3" descr="(question)">
          <a:extLst>
            <a:ext uri="{FF2B5EF4-FFF2-40B4-BE49-F238E27FC236}">
              <a16:creationId xmlns:a16="http://schemas.microsoft.com/office/drawing/2014/main" id="{D271213E-13EB-47E3-AA5B-0293CF32C17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3" name="AutoShape 3" descr="(question)">
          <a:extLst>
            <a:ext uri="{FF2B5EF4-FFF2-40B4-BE49-F238E27FC236}">
              <a16:creationId xmlns:a16="http://schemas.microsoft.com/office/drawing/2014/main" id="{2D523D9B-FCB0-44D7-931B-B331BF448A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4" name="AutoShape 3" descr="(question)">
          <a:extLst>
            <a:ext uri="{FF2B5EF4-FFF2-40B4-BE49-F238E27FC236}">
              <a16:creationId xmlns:a16="http://schemas.microsoft.com/office/drawing/2014/main" id="{A9E76E42-3011-4EB2-978A-BDFA97D7A8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5" name="AutoShape 3" descr="(question)">
          <a:extLst>
            <a:ext uri="{FF2B5EF4-FFF2-40B4-BE49-F238E27FC236}">
              <a16:creationId xmlns:a16="http://schemas.microsoft.com/office/drawing/2014/main" id="{24F6E4AF-D3D9-4C3A-80F7-F7589C5A45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6" name="AutoShape 3" descr="(question)">
          <a:extLst>
            <a:ext uri="{FF2B5EF4-FFF2-40B4-BE49-F238E27FC236}">
              <a16:creationId xmlns:a16="http://schemas.microsoft.com/office/drawing/2014/main" id="{C4AC33D7-2F23-43B2-B3A5-B567C456C2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7" name="AutoShape 3" descr="(question)">
          <a:extLst>
            <a:ext uri="{FF2B5EF4-FFF2-40B4-BE49-F238E27FC236}">
              <a16:creationId xmlns:a16="http://schemas.microsoft.com/office/drawing/2014/main" id="{E48D504E-2B35-4127-9C36-6B9B45E3D9B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8" name="AutoShape 3" descr="(question)">
          <a:extLst>
            <a:ext uri="{FF2B5EF4-FFF2-40B4-BE49-F238E27FC236}">
              <a16:creationId xmlns:a16="http://schemas.microsoft.com/office/drawing/2014/main" id="{B2977462-186D-4F1E-A271-2603ADC7FE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09" name="AutoShape 3" descr="(question)">
          <a:extLst>
            <a:ext uri="{FF2B5EF4-FFF2-40B4-BE49-F238E27FC236}">
              <a16:creationId xmlns:a16="http://schemas.microsoft.com/office/drawing/2014/main" id="{6814C59D-AFB8-4CF9-9F2F-AECD7EDDA0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0" name="AutoShape 3" descr="(question)">
          <a:extLst>
            <a:ext uri="{FF2B5EF4-FFF2-40B4-BE49-F238E27FC236}">
              <a16:creationId xmlns:a16="http://schemas.microsoft.com/office/drawing/2014/main" id="{43105012-511A-4F29-A801-6DB95DF89B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1" name="AutoShape 3" descr="(question)">
          <a:extLst>
            <a:ext uri="{FF2B5EF4-FFF2-40B4-BE49-F238E27FC236}">
              <a16:creationId xmlns:a16="http://schemas.microsoft.com/office/drawing/2014/main" id="{8A3F95ED-CFF7-46E0-80A9-1ABF83B369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2" name="AutoShape 3" descr="(question)">
          <a:extLst>
            <a:ext uri="{FF2B5EF4-FFF2-40B4-BE49-F238E27FC236}">
              <a16:creationId xmlns:a16="http://schemas.microsoft.com/office/drawing/2014/main" id="{65B62156-65B5-4255-9F15-8A5A0AC2DB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3" name="AutoShape 3" descr="(question)">
          <a:extLst>
            <a:ext uri="{FF2B5EF4-FFF2-40B4-BE49-F238E27FC236}">
              <a16:creationId xmlns:a16="http://schemas.microsoft.com/office/drawing/2014/main" id="{3604468A-BC4B-4883-80FE-6B5960F903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4" name="AutoShape 3" descr="(question)">
          <a:extLst>
            <a:ext uri="{FF2B5EF4-FFF2-40B4-BE49-F238E27FC236}">
              <a16:creationId xmlns:a16="http://schemas.microsoft.com/office/drawing/2014/main" id="{B8720515-C426-49EE-ACA7-4D57F4E7CB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5" name="AutoShape 3" descr="(question)">
          <a:extLst>
            <a:ext uri="{FF2B5EF4-FFF2-40B4-BE49-F238E27FC236}">
              <a16:creationId xmlns:a16="http://schemas.microsoft.com/office/drawing/2014/main" id="{0A3B3AB0-D75E-4B12-9D49-3C8DC88738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16" name="AutoShape 3" descr="(question)">
          <a:extLst>
            <a:ext uri="{FF2B5EF4-FFF2-40B4-BE49-F238E27FC236}">
              <a16:creationId xmlns:a16="http://schemas.microsoft.com/office/drawing/2014/main" id="{C6FB0C18-4728-4E74-BD97-846EB40BE1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5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1" name="AutoShape 3" descr="(question)">
          <a:extLst>
            <a:ext uri="{FF2B5EF4-FFF2-40B4-BE49-F238E27FC236}">
              <a16:creationId xmlns:a16="http://schemas.microsoft.com/office/drawing/2014/main" id="{7AC7C3D0-4A97-46C8-B438-F17A7AF5E5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2" name="AutoShape 3" descr="(question)">
          <a:extLst>
            <a:ext uri="{FF2B5EF4-FFF2-40B4-BE49-F238E27FC236}">
              <a16:creationId xmlns:a16="http://schemas.microsoft.com/office/drawing/2014/main" id="{86B8AEA7-BA50-4519-B728-BE4CF1568B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3" name="AutoShape 3" descr="(question)">
          <a:extLst>
            <a:ext uri="{FF2B5EF4-FFF2-40B4-BE49-F238E27FC236}">
              <a16:creationId xmlns:a16="http://schemas.microsoft.com/office/drawing/2014/main" id="{3496B3F5-1BF8-4F0F-A451-12D32108BC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4" name="AutoShape 3" descr="(question)">
          <a:extLst>
            <a:ext uri="{FF2B5EF4-FFF2-40B4-BE49-F238E27FC236}">
              <a16:creationId xmlns:a16="http://schemas.microsoft.com/office/drawing/2014/main" id="{91E0EEF7-7C8E-412B-8F1F-08FFDC6CF6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5" name="AutoShape 3" descr="(question)">
          <a:extLst>
            <a:ext uri="{FF2B5EF4-FFF2-40B4-BE49-F238E27FC236}">
              <a16:creationId xmlns:a16="http://schemas.microsoft.com/office/drawing/2014/main" id="{AE6B972E-7F65-43DC-A75D-0A9966B88B2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6" name="AutoShape 3" descr="(question)">
          <a:extLst>
            <a:ext uri="{FF2B5EF4-FFF2-40B4-BE49-F238E27FC236}">
              <a16:creationId xmlns:a16="http://schemas.microsoft.com/office/drawing/2014/main" id="{76656BA8-FD7A-4F71-B748-1F8C74F9D9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7" name="AutoShape 3" descr="(question)">
          <a:extLst>
            <a:ext uri="{FF2B5EF4-FFF2-40B4-BE49-F238E27FC236}">
              <a16:creationId xmlns:a16="http://schemas.microsoft.com/office/drawing/2014/main" id="{6D3FF8E8-79A5-4519-80B4-2382C3FD14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8" name="AutoShape 3" descr="(question)">
          <a:extLst>
            <a:ext uri="{FF2B5EF4-FFF2-40B4-BE49-F238E27FC236}">
              <a16:creationId xmlns:a16="http://schemas.microsoft.com/office/drawing/2014/main" id="{18A600A2-7BCD-4BE2-8ED4-ACC8A1C289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29" name="AutoShape 3" descr="(question)">
          <a:extLst>
            <a:ext uri="{FF2B5EF4-FFF2-40B4-BE49-F238E27FC236}">
              <a16:creationId xmlns:a16="http://schemas.microsoft.com/office/drawing/2014/main" id="{72AD7A86-8B04-4DD9-B4E1-C137473AA9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0" name="AutoShape 3" descr="(question)">
          <a:extLst>
            <a:ext uri="{FF2B5EF4-FFF2-40B4-BE49-F238E27FC236}">
              <a16:creationId xmlns:a16="http://schemas.microsoft.com/office/drawing/2014/main" id="{8FBCC397-C514-4245-BA15-7693F06E74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1" name="AutoShape 3" descr="(question)">
          <a:extLst>
            <a:ext uri="{FF2B5EF4-FFF2-40B4-BE49-F238E27FC236}">
              <a16:creationId xmlns:a16="http://schemas.microsoft.com/office/drawing/2014/main" id="{A5204058-8354-48FB-8B3A-1D0395824F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2" name="AutoShape 3" descr="(question)">
          <a:extLst>
            <a:ext uri="{FF2B5EF4-FFF2-40B4-BE49-F238E27FC236}">
              <a16:creationId xmlns:a16="http://schemas.microsoft.com/office/drawing/2014/main" id="{8568DC33-11CA-4C73-8E4C-0556AE63E1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3" name="AutoShape 3" descr="(question)">
          <a:extLst>
            <a:ext uri="{FF2B5EF4-FFF2-40B4-BE49-F238E27FC236}">
              <a16:creationId xmlns:a16="http://schemas.microsoft.com/office/drawing/2014/main" id="{0273D1CC-2EE7-45DF-A381-8BB0E9A8E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4" name="AutoShape 3" descr="(question)">
          <a:extLst>
            <a:ext uri="{FF2B5EF4-FFF2-40B4-BE49-F238E27FC236}">
              <a16:creationId xmlns:a16="http://schemas.microsoft.com/office/drawing/2014/main" id="{2D11F19A-F1BE-46E9-86A1-E0B1D44C85E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5" name="AutoShape 3" descr="(question)">
          <a:extLst>
            <a:ext uri="{FF2B5EF4-FFF2-40B4-BE49-F238E27FC236}">
              <a16:creationId xmlns:a16="http://schemas.microsoft.com/office/drawing/2014/main" id="{0B5626B3-B47E-4C85-B8FD-488E99DF21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6" name="AutoShape 3" descr="(question)">
          <a:extLst>
            <a:ext uri="{FF2B5EF4-FFF2-40B4-BE49-F238E27FC236}">
              <a16:creationId xmlns:a16="http://schemas.microsoft.com/office/drawing/2014/main" id="{DB65263B-F07D-43AD-B35F-3343AE4851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7" name="AutoShape 3" descr="(question)">
          <a:extLst>
            <a:ext uri="{FF2B5EF4-FFF2-40B4-BE49-F238E27FC236}">
              <a16:creationId xmlns:a16="http://schemas.microsoft.com/office/drawing/2014/main" id="{AA7230BC-F5A6-47A3-8B58-7F0CB20CBB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8" name="AutoShape 3" descr="(question)">
          <a:extLst>
            <a:ext uri="{FF2B5EF4-FFF2-40B4-BE49-F238E27FC236}">
              <a16:creationId xmlns:a16="http://schemas.microsoft.com/office/drawing/2014/main" id="{A12D7FDF-8DA8-4BA6-AD5A-E9372952AE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39" name="AutoShape 3" descr="(question)">
          <a:extLst>
            <a:ext uri="{FF2B5EF4-FFF2-40B4-BE49-F238E27FC236}">
              <a16:creationId xmlns:a16="http://schemas.microsoft.com/office/drawing/2014/main" id="{DF73EA60-F282-4893-820F-52488622D3C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0" name="AutoShape 3" descr="(question)">
          <a:extLst>
            <a:ext uri="{FF2B5EF4-FFF2-40B4-BE49-F238E27FC236}">
              <a16:creationId xmlns:a16="http://schemas.microsoft.com/office/drawing/2014/main" id="{22E5B8A9-17FA-482E-AD9E-8CB3AC3215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1" name="AutoShape 3" descr="(question)">
          <a:extLst>
            <a:ext uri="{FF2B5EF4-FFF2-40B4-BE49-F238E27FC236}">
              <a16:creationId xmlns:a16="http://schemas.microsoft.com/office/drawing/2014/main" id="{8751A3C6-FA1F-49E8-9420-FF11CF416B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2" name="AutoShape 3" descr="(question)">
          <a:extLst>
            <a:ext uri="{FF2B5EF4-FFF2-40B4-BE49-F238E27FC236}">
              <a16:creationId xmlns:a16="http://schemas.microsoft.com/office/drawing/2014/main" id="{0075DA11-7785-416D-8C9E-D1850211EF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3" name="AutoShape 3" descr="(question)">
          <a:extLst>
            <a:ext uri="{FF2B5EF4-FFF2-40B4-BE49-F238E27FC236}">
              <a16:creationId xmlns:a16="http://schemas.microsoft.com/office/drawing/2014/main" id="{F8753216-1C1E-4265-BF81-B6CD5650C5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4" name="AutoShape 3" descr="(question)">
          <a:extLst>
            <a:ext uri="{FF2B5EF4-FFF2-40B4-BE49-F238E27FC236}">
              <a16:creationId xmlns:a16="http://schemas.microsoft.com/office/drawing/2014/main" id="{E3CC1309-4E6E-44BA-B1D5-0B762E6C9FC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5" name="AutoShape 3" descr="(question)">
          <a:extLst>
            <a:ext uri="{FF2B5EF4-FFF2-40B4-BE49-F238E27FC236}">
              <a16:creationId xmlns:a16="http://schemas.microsoft.com/office/drawing/2014/main" id="{AD2800B3-4D8D-45DC-BCF4-1F6FBFAC2C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6" name="AutoShape 3" descr="(question)">
          <a:extLst>
            <a:ext uri="{FF2B5EF4-FFF2-40B4-BE49-F238E27FC236}">
              <a16:creationId xmlns:a16="http://schemas.microsoft.com/office/drawing/2014/main" id="{B21B355A-5AC6-4B50-8140-B536E86C04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7" name="AutoShape 3" descr="(question)">
          <a:extLst>
            <a:ext uri="{FF2B5EF4-FFF2-40B4-BE49-F238E27FC236}">
              <a16:creationId xmlns:a16="http://schemas.microsoft.com/office/drawing/2014/main" id="{350A7EEA-5575-44B3-9788-E6E3DF591D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8" name="AutoShape 3" descr="(question)">
          <a:extLst>
            <a:ext uri="{FF2B5EF4-FFF2-40B4-BE49-F238E27FC236}">
              <a16:creationId xmlns:a16="http://schemas.microsoft.com/office/drawing/2014/main" id="{352C61A7-5DCD-4AB1-AAA9-D295C6C90C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49" name="AutoShape 3" descr="(question)">
          <a:extLst>
            <a:ext uri="{FF2B5EF4-FFF2-40B4-BE49-F238E27FC236}">
              <a16:creationId xmlns:a16="http://schemas.microsoft.com/office/drawing/2014/main" id="{D65ADBF7-C433-4194-8BA8-A0CFC6F65BE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0" name="AutoShape 3" descr="(question)">
          <a:extLst>
            <a:ext uri="{FF2B5EF4-FFF2-40B4-BE49-F238E27FC236}">
              <a16:creationId xmlns:a16="http://schemas.microsoft.com/office/drawing/2014/main" id="{2CBBAE4A-FD5D-4D5A-A73E-57E87F5A1D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1" name="AutoShape 3" descr="(question)">
          <a:extLst>
            <a:ext uri="{FF2B5EF4-FFF2-40B4-BE49-F238E27FC236}">
              <a16:creationId xmlns:a16="http://schemas.microsoft.com/office/drawing/2014/main" id="{F6C49E63-36CB-476E-BE43-EA3F1D4E22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2" name="AutoShape 3" descr="(question)">
          <a:extLst>
            <a:ext uri="{FF2B5EF4-FFF2-40B4-BE49-F238E27FC236}">
              <a16:creationId xmlns:a16="http://schemas.microsoft.com/office/drawing/2014/main" id="{A5B18AC7-1931-4C9E-BC35-B67A54BECE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3" name="AutoShape 3" descr="(question)">
          <a:extLst>
            <a:ext uri="{FF2B5EF4-FFF2-40B4-BE49-F238E27FC236}">
              <a16:creationId xmlns:a16="http://schemas.microsoft.com/office/drawing/2014/main" id="{F18D5017-6CF8-4AE4-82C2-6A39CEF531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4" name="AutoShape 3" descr="(question)">
          <a:extLst>
            <a:ext uri="{FF2B5EF4-FFF2-40B4-BE49-F238E27FC236}">
              <a16:creationId xmlns:a16="http://schemas.microsoft.com/office/drawing/2014/main" id="{C31AE9B8-50B0-4830-B912-AB0822D6161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5" name="AutoShape 3" descr="(question)">
          <a:extLst>
            <a:ext uri="{FF2B5EF4-FFF2-40B4-BE49-F238E27FC236}">
              <a16:creationId xmlns:a16="http://schemas.microsoft.com/office/drawing/2014/main" id="{D856D2AE-3551-4566-B395-2885C83F05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6" name="AutoShape 3" descr="(question)">
          <a:extLst>
            <a:ext uri="{FF2B5EF4-FFF2-40B4-BE49-F238E27FC236}">
              <a16:creationId xmlns:a16="http://schemas.microsoft.com/office/drawing/2014/main" id="{9BD0D35B-F2ED-4829-B1DD-55222B766A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7" name="AutoShape 3" descr="(question)">
          <a:extLst>
            <a:ext uri="{FF2B5EF4-FFF2-40B4-BE49-F238E27FC236}">
              <a16:creationId xmlns:a16="http://schemas.microsoft.com/office/drawing/2014/main" id="{B14A4723-E113-461D-9A23-7F5281B771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8" name="AutoShape 3" descr="(question)">
          <a:extLst>
            <a:ext uri="{FF2B5EF4-FFF2-40B4-BE49-F238E27FC236}">
              <a16:creationId xmlns:a16="http://schemas.microsoft.com/office/drawing/2014/main" id="{7FD6AB63-FBA6-4AB2-9979-04EB648465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59" name="AutoShape 3" descr="(question)">
          <a:extLst>
            <a:ext uri="{FF2B5EF4-FFF2-40B4-BE49-F238E27FC236}">
              <a16:creationId xmlns:a16="http://schemas.microsoft.com/office/drawing/2014/main" id="{0B00E599-B27B-40F6-A78F-7CE5846200B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0" name="AutoShape 3" descr="(question)">
          <a:extLst>
            <a:ext uri="{FF2B5EF4-FFF2-40B4-BE49-F238E27FC236}">
              <a16:creationId xmlns:a16="http://schemas.microsoft.com/office/drawing/2014/main" id="{A9440633-FA4D-466A-B3CD-824DD7FBDE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1" name="AutoShape 3" descr="(question)">
          <a:extLst>
            <a:ext uri="{FF2B5EF4-FFF2-40B4-BE49-F238E27FC236}">
              <a16:creationId xmlns:a16="http://schemas.microsoft.com/office/drawing/2014/main" id="{EC46A649-5082-4AF8-9988-49505D507C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2" name="AutoShape 3" descr="(question)">
          <a:extLst>
            <a:ext uri="{FF2B5EF4-FFF2-40B4-BE49-F238E27FC236}">
              <a16:creationId xmlns:a16="http://schemas.microsoft.com/office/drawing/2014/main" id="{5B985A04-AD6D-4F3D-96E1-128629C1AF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3" name="AutoShape 3" descr="(question)">
          <a:extLst>
            <a:ext uri="{FF2B5EF4-FFF2-40B4-BE49-F238E27FC236}">
              <a16:creationId xmlns:a16="http://schemas.microsoft.com/office/drawing/2014/main" id="{AD79DE40-5546-4D49-9DF9-C8844E9F1B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4" name="AutoShape 3" descr="(question)">
          <a:extLst>
            <a:ext uri="{FF2B5EF4-FFF2-40B4-BE49-F238E27FC236}">
              <a16:creationId xmlns:a16="http://schemas.microsoft.com/office/drawing/2014/main" id="{56955810-9D21-423D-B855-01A8F72E02F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5" name="AutoShape 3" descr="(question)">
          <a:extLst>
            <a:ext uri="{FF2B5EF4-FFF2-40B4-BE49-F238E27FC236}">
              <a16:creationId xmlns:a16="http://schemas.microsoft.com/office/drawing/2014/main" id="{4752351E-D6AA-4AD0-8908-9F0D2A1A98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6" name="AutoShape 3" descr="(question)">
          <a:extLst>
            <a:ext uri="{FF2B5EF4-FFF2-40B4-BE49-F238E27FC236}">
              <a16:creationId xmlns:a16="http://schemas.microsoft.com/office/drawing/2014/main" id="{E0160843-51E0-4A98-B4C6-B2ECD6486F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7" name="AutoShape 3" descr="(question)">
          <a:extLst>
            <a:ext uri="{FF2B5EF4-FFF2-40B4-BE49-F238E27FC236}">
              <a16:creationId xmlns:a16="http://schemas.microsoft.com/office/drawing/2014/main" id="{E6F0D599-FF80-421E-8F29-F0C02DFEED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8" name="AutoShape 3" descr="(question)">
          <a:extLst>
            <a:ext uri="{FF2B5EF4-FFF2-40B4-BE49-F238E27FC236}">
              <a16:creationId xmlns:a16="http://schemas.microsoft.com/office/drawing/2014/main" id="{6DF93F6C-5D63-4676-809D-AD65A33A27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69" name="AutoShape 3" descr="(question)">
          <a:extLst>
            <a:ext uri="{FF2B5EF4-FFF2-40B4-BE49-F238E27FC236}">
              <a16:creationId xmlns:a16="http://schemas.microsoft.com/office/drawing/2014/main" id="{32EC6E31-3F63-4A81-B8EE-C010F4E882A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0" name="AutoShape 3" descr="(question)">
          <a:extLst>
            <a:ext uri="{FF2B5EF4-FFF2-40B4-BE49-F238E27FC236}">
              <a16:creationId xmlns:a16="http://schemas.microsoft.com/office/drawing/2014/main" id="{B0800C17-5F9D-451B-B1A5-6E8054C44C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1" name="AutoShape 3" descr="(question)">
          <a:extLst>
            <a:ext uri="{FF2B5EF4-FFF2-40B4-BE49-F238E27FC236}">
              <a16:creationId xmlns:a16="http://schemas.microsoft.com/office/drawing/2014/main" id="{75333601-F908-4623-9F0F-DCE494FDA0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2" name="AutoShape 3" descr="(question)">
          <a:extLst>
            <a:ext uri="{FF2B5EF4-FFF2-40B4-BE49-F238E27FC236}">
              <a16:creationId xmlns:a16="http://schemas.microsoft.com/office/drawing/2014/main" id="{80451425-7202-4E34-AA31-CAF55C2CC3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3" name="AutoShape 3" descr="(question)">
          <a:extLst>
            <a:ext uri="{FF2B5EF4-FFF2-40B4-BE49-F238E27FC236}">
              <a16:creationId xmlns:a16="http://schemas.microsoft.com/office/drawing/2014/main" id="{079E15C6-FFE4-4D2F-A5EA-6150BB0246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4" name="AutoShape 3" descr="(question)">
          <a:extLst>
            <a:ext uri="{FF2B5EF4-FFF2-40B4-BE49-F238E27FC236}">
              <a16:creationId xmlns:a16="http://schemas.microsoft.com/office/drawing/2014/main" id="{44E468BA-1997-44A5-B1B8-17D2724FB1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5" name="AutoShape 3" descr="(question)">
          <a:extLst>
            <a:ext uri="{FF2B5EF4-FFF2-40B4-BE49-F238E27FC236}">
              <a16:creationId xmlns:a16="http://schemas.microsoft.com/office/drawing/2014/main" id="{4EFE6521-6D6E-4D5F-A649-DD7D5890E6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6" name="AutoShape 3" descr="(question)">
          <a:extLst>
            <a:ext uri="{FF2B5EF4-FFF2-40B4-BE49-F238E27FC236}">
              <a16:creationId xmlns:a16="http://schemas.microsoft.com/office/drawing/2014/main" id="{314BCFB0-8B80-45E9-AF9E-ED60BCE361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7" name="AutoShape 3" descr="(question)">
          <a:extLst>
            <a:ext uri="{FF2B5EF4-FFF2-40B4-BE49-F238E27FC236}">
              <a16:creationId xmlns:a16="http://schemas.microsoft.com/office/drawing/2014/main" id="{46297CE7-5112-42F2-A566-4249536428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8" name="AutoShape 3" descr="(question)">
          <a:extLst>
            <a:ext uri="{FF2B5EF4-FFF2-40B4-BE49-F238E27FC236}">
              <a16:creationId xmlns:a16="http://schemas.microsoft.com/office/drawing/2014/main" id="{A8497D90-5264-4EF1-97D5-800702974B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79" name="AutoShape 3" descr="(question)">
          <a:extLst>
            <a:ext uri="{FF2B5EF4-FFF2-40B4-BE49-F238E27FC236}">
              <a16:creationId xmlns:a16="http://schemas.microsoft.com/office/drawing/2014/main" id="{0A4C9FDD-FCF2-4D9C-988E-CE4253A34D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0" name="AutoShape 3" descr="(question)">
          <a:extLst>
            <a:ext uri="{FF2B5EF4-FFF2-40B4-BE49-F238E27FC236}">
              <a16:creationId xmlns:a16="http://schemas.microsoft.com/office/drawing/2014/main" id="{84361E88-E39B-4AAE-BDCB-253A881189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1" name="AutoShape 3" descr="(question)">
          <a:extLst>
            <a:ext uri="{FF2B5EF4-FFF2-40B4-BE49-F238E27FC236}">
              <a16:creationId xmlns:a16="http://schemas.microsoft.com/office/drawing/2014/main" id="{C4478DA2-977B-4C24-90BE-79B2A83DA7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2" name="AutoShape 3" descr="(question)">
          <a:extLst>
            <a:ext uri="{FF2B5EF4-FFF2-40B4-BE49-F238E27FC236}">
              <a16:creationId xmlns:a16="http://schemas.microsoft.com/office/drawing/2014/main" id="{304181B8-B6F8-4F4E-A7A4-DDF54105A8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3" name="AutoShape 3" descr="(question)">
          <a:extLst>
            <a:ext uri="{FF2B5EF4-FFF2-40B4-BE49-F238E27FC236}">
              <a16:creationId xmlns:a16="http://schemas.microsoft.com/office/drawing/2014/main" id="{62252174-BBA6-46F5-877D-672D2A1B26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4" name="AutoShape 3" descr="(question)">
          <a:extLst>
            <a:ext uri="{FF2B5EF4-FFF2-40B4-BE49-F238E27FC236}">
              <a16:creationId xmlns:a16="http://schemas.microsoft.com/office/drawing/2014/main" id="{7B2EA684-B724-4E8D-AA94-0D03F410474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5" name="AutoShape 3" descr="(question)">
          <a:extLst>
            <a:ext uri="{FF2B5EF4-FFF2-40B4-BE49-F238E27FC236}">
              <a16:creationId xmlns:a16="http://schemas.microsoft.com/office/drawing/2014/main" id="{B8C6039F-363C-486D-9A93-6F71476109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6" name="AutoShape 3" descr="(question)">
          <a:extLst>
            <a:ext uri="{FF2B5EF4-FFF2-40B4-BE49-F238E27FC236}">
              <a16:creationId xmlns:a16="http://schemas.microsoft.com/office/drawing/2014/main" id="{1E927C17-BE29-4193-A8B0-2FC85BC0E9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7" name="AutoShape 3" descr="(question)">
          <a:extLst>
            <a:ext uri="{FF2B5EF4-FFF2-40B4-BE49-F238E27FC236}">
              <a16:creationId xmlns:a16="http://schemas.microsoft.com/office/drawing/2014/main" id="{A2B84935-C94A-4D25-A40A-221FE21F39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8" name="AutoShape 3" descr="(question)">
          <a:extLst>
            <a:ext uri="{FF2B5EF4-FFF2-40B4-BE49-F238E27FC236}">
              <a16:creationId xmlns:a16="http://schemas.microsoft.com/office/drawing/2014/main" id="{0C4AA239-E258-45B6-A375-09190A4409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89" name="AutoShape 3" descr="(question)">
          <a:extLst>
            <a:ext uri="{FF2B5EF4-FFF2-40B4-BE49-F238E27FC236}">
              <a16:creationId xmlns:a16="http://schemas.microsoft.com/office/drawing/2014/main" id="{FAEE8080-82C8-4969-985A-24F4F78261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0" name="AutoShape 3" descr="(question)">
          <a:extLst>
            <a:ext uri="{FF2B5EF4-FFF2-40B4-BE49-F238E27FC236}">
              <a16:creationId xmlns:a16="http://schemas.microsoft.com/office/drawing/2014/main" id="{129F280F-8D7D-46EC-AFC5-B25F6C5EF2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1" name="AutoShape 3" descr="(question)">
          <a:extLst>
            <a:ext uri="{FF2B5EF4-FFF2-40B4-BE49-F238E27FC236}">
              <a16:creationId xmlns:a16="http://schemas.microsoft.com/office/drawing/2014/main" id="{9FC828CF-B595-4BB6-B960-B1F2A6EAAF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2" name="AutoShape 3" descr="(question)">
          <a:extLst>
            <a:ext uri="{FF2B5EF4-FFF2-40B4-BE49-F238E27FC236}">
              <a16:creationId xmlns:a16="http://schemas.microsoft.com/office/drawing/2014/main" id="{B781C2D6-1B54-4AD0-9AE2-30C5536EA4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3" name="AutoShape 3" descr="(question)">
          <a:extLst>
            <a:ext uri="{FF2B5EF4-FFF2-40B4-BE49-F238E27FC236}">
              <a16:creationId xmlns:a16="http://schemas.microsoft.com/office/drawing/2014/main" id="{D7391719-3435-4CA5-94DE-C2B73A5DB7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4" name="AutoShape 3" descr="(question)">
          <a:extLst>
            <a:ext uri="{FF2B5EF4-FFF2-40B4-BE49-F238E27FC236}">
              <a16:creationId xmlns:a16="http://schemas.microsoft.com/office/drawing/2014/main" id="{A8AE81A8-677F-4312-ABA8-C2388BAA0C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5" name="AutoShape 3" descr="(question)">
          <a:extLst>
            <a:ext uri="{FF2B5EF4-FFF2-40B4-BE49-F238E27FC236}">
              <a16:creationId xmlns:a16="http://schemas.microsoft.com/office/drawing/2014/main" id="{35110AC1-94F9-4499-82AE-127F6B2183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6" name="AutoShape 3" descr="(question)">
          <a:extLst>
            <a:ext uri="{FF2B5EF4-FFF2-40B4-BE49-F238E27FC236}">
              <a16:creationId xmlns:a16="http://schemas.microsoft.com/office/drawing/2014/main" id="{F70B93B4-CD72-4C9D-A784-8666980663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7" name="AutoShape 3" descr="(question)">
          <a:extLst>
            <a:ext uri="{FF2B5EF4-FFF2-40B4-BE49-F238E27FC236}">
              <a16:creationId xmlns:a16="http://schemas.microsoft.com/office/drawing/2014/main" id="{5E2F7E63-E390-48AB-9E77-3205FA5B05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8" name="AutoShape 3" descr="(question)">
          <a:extLst>
            <a:ext uri="{FF2B5EF4-FFF2-40B4-BE49-F238E27FC236}">
              <a16:creationId xmlns:a16="http://schemas.microsoft.com/office/drawing/2014/main" id="{8431133B-EA0D-4F3C-B5B7-A2ECFE4EF9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399" name="AutoShape 3" descr="(question)">
          <a:extLst>
            <a:ext uri="{FF2B5EF4-FFF2-40B4-BE49-F238E27FC236}">
              <a16:creationId xmlns:a16="http://schemas.microsoft.com/office/drawing/2014/main" id="{5A1AF409-423E-482C-99DF-14A640572D6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21</xdr:row>
      <xdr:rowOff>0</xdr:rowOff>
    </xdr:from>
    <xdr:ext cx="304800" cy="304800"/>
    <xdr:sp macro="" textlink="">
      <xdr:nvSpPr>
        <xdr:cNvPr id="1400" name="AutoShape 3" descr="(question)">
          <a:extLst>
            <a:ext uri="{FF2B5EF4-FFF2-40B4-BE49-F238E27FC236}">
              <a16:creationId xmlns:a16="http://schemas.microsoft.com/office/drawing/2014/main" id="{4BE83BD3-E0E0-4EB7-B7BA-F651CE6811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89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3" name="AutoShape 3" descr="(question)">
          <a:extLst>
            <a:ext uri="{FF2B5EF4-FFF2-40B4-BE49-F238E27FC236}">
              <a16:creationId xmlns:a16="http://schemas.microsoft.com/office/drawing/2014/main" id="{C28414EA-9CB9-44F7-BE22-DACD209DE8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4" name="AutoShape 3" descr="(question)">
          <a:extLst>
            <a:ext uri="{FF2B5EF4-FFF2-40B4-BE49-F238E27FC236}">
              <a16:creationId xmlns:a16="http://schemas.microsoft.com/office/drawing/2014/main" id="{A5E1D498-6133-4F6F-B522-1E0F0C780FC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5" name="AutoShape 3" descr="(question)">
          <a:extLst>
            <a:ext uri="{FF2B5EF4-FFF2-40B4-BE49-F238E27FC236}">
              <a16:creationId xmlns:a16="http://schemas.microsoft.com/office/drawing/2014/main" id="{78411990-33AF-4083-814D-C7580CC13A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6" name="AutoShape 3" descr="(question)">
          <a:extLst>
            <a:ext uri="{FF2B5EF4-FFF2-40B4-BE49-F238E27FC236}">
              <a16:creationId xmlns:a16="http://schemas.microsoft.com/office/drawing/2014/main" id="{CDF5E1C1-712D-4267-9FA3-5C9A35FDF8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7" name="AutoShape 3" descr="(question)">
          <a:extLst>
            <a:ext uri="{FF2B5EF4-FFF2-40B4-BE49-F238E27FC236}">
              <a16:creationId xmlns:a16="http://schemas.microsoft.com/office/drawing/2014/main" id="{B5EEB6FE-89B9-4CD6-855A-D158B53780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8" name="AutoShape 3" descr="(question)">
          <a:extLst>
            <a:ext uri="{FF2B5EF4-FFF2-40B4-BE49-F238E27FC236}">
              <a16:creationId xmlns:a16="http://schemas.microsoft.com/office/drawing/2014/main" id="{FC8BA62D-DE3E-40DF-B6EA-9AB038120E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09" name="AutoShape 3" descr="(question)">
          <a:extLst>
            <a:ext uri="{FF2B5EF4-FFF2-40B4-BE49-F238E27FC236}">
              <a16:creationId xmlns:a16="http://schemas.microsoft.com/office/drawing/2014/main" id="{8D9B17B8-7231-4BDB-AFE7-155718CFE20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0" name="AutoShape 3" descr="(question)">
          <a:extLst>
            <a:ext uri="{FF2B5EF4-FFF2-40B4-BE49-F238E27FC236}">
              <a16:creationId xmlns:a16="http://schemas.microsoft.com/office/drawing/2014/main" id="{06D8C2B5-2877-40EF-9B16-29B1764445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1" name="AutoShape 3" descr="(question)">
          <a:extLst>
            <a:ext uri="{FF2B5EF4-FFF2-40B4-BE49-F238E27FC236}">
              <a16:creationId xmlns:a16="http://schemas.microsoft.com/office/drawing/2014/main" id="{E2985119-DB45-48D0-B549-3908FA74F1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2" name="AutoShape 3" descr="(question)">
          <a:extLst>
            <a:ext uri="{FF2B5EF4-FFF2-40B4-BE49-F238E27FC236}">
              <a16:creationId xmlns:a16="http://schemas.microsoft.com/office/drawing/2014/main" id="{5D9DB13B-C96D-400A-B94A-0B199587E9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3" name="AutoShape 3" descr="(question)">
          <a:extLst>
            <a:ext uri="{FF2B5EF4-FFF2-40B4-BE49-F238E27FC236}">
              <a16:creationId xmlns:a16="http://schemas.microsoft.com/office/drawing/2014/main" id="{DAEBC933-6A46-41D5-A01D-0CC3CB8F81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4" name="AutoShape 3" descr="(question)">
          <a:extLst>
            <a:ext uri="{FF2B5EF4-FFF2-40B4-BE49-F238E27FC236}">
              <a16:creationId xmlns:a16="http://schemas.microsoft.com/office/drawing/2014/main" id="{38474260-F428-4212-9E61-814E77DBC9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5" name="AutoShape 3" descr="(question)">
          <a:extLst>
            <a:ext uri="{FF2B5EF4-FFF2-40B4-BE49-F238E27FC236}">
              <a16:creationId xmlns:a16="http://schemas.microsoft.com/office/drawing/2014/main" id="{53EB509F-287A-416A-BB95-3541D47C5A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6" name="AutoShape 3" descr="(question)">
          <a:extLst>
            <a:ext uri="{FF2B5EF4-FFF2-40B4-BE49-F238E27FC236}">
              <a16:creationId xmlns:a16="http://schemas.microsoft.com/office/drawing/2014/main" id="{B4A73F54-F813-4024-9861-9AB143A753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7" name="AutoShape 3" descr="(question)">
          <a:extLst>
            <a:ext uri="{FF2B5EF4-FFF2-40B4-BE49-F238E27FC236}">
              <a16:creationId xmlns:a16="http://schemas.microsoft.com/office/drawing/2014/main" id="{ADB9414E-7A0F-4101-8047-8EB6030AF9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8" name="AutoShape 3" descr="(question)">
          <a:extLst>
            <a:ext uri="{FF2B5EF4-FFF2-40B4-BE49-F238E27FC236}">
              <a16:creationId xmlns:a16="http://schemas.microsoft.com/office/drawing/2014/main" id="{9267330F-39CB-4D50-AF48-3F9E87EDFD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19" name="AutoShape 3" descr="(question)">
          <a:extLst>
            <a:ext uri="{FF2B5EF4-FFF2-40B4-BE49-F238E27FC236}">
              <a16:creationId xmlns:a16="http://schemas.microsoft.com/office/drawing/2014/main" id="{DC752CF7-833B-4B41-8B63-36B6E315BF5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0" name="AutoShape 3" descr="(question)">
          <a:extLst>
            <a:ext uri="{FF2B5EF4-FFF2-40B4-BE49-F238E27FC236}">
              <a16:creationId xmlns:a16="http://schemas.microsoft.com/office/drawing/2014/main" id="{C228045D-4EB7-47D8-A133-31FAB72A63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1" name="AutoShape 3" descr="(question)">
          <a:extLst>
            <a:ext uri="{FF2B5EF4-FFF2-40B4-BE49-F238E27FC236}">
              <a16:creationId xmlns:a16="http://schemas.microsoft.com/office/drawing/2014/main" id="{24F49C70-AE4D-44D7-9EA7-C61A9A423A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2" name="AutoShape 3" descr="(question)">
          <a:extLst>
            <a:ext uri="{FF2B5EF4-FFF2-40B4-BE49-F238E27FC236}">
              <a16:creationId xmlns:a16="http://schemas.microsoft.com/office/drawing/2014/main" id="{D200C33E-E4E2-4F42-B4BA-34F2051495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3" name="AutoShape 3" descr="(question)">
          <a:extLst>
            <a:ext uri="{FF2B5EF4-FFF2-40B4-BE49-F238E27FC236}">
              <a16:creationId xmlns:a16="http://schemas.microsoft.com/office/drawing/2014/main" id="{9EEC368B-253E-47A0-A317-EF724F25F0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4" name="AutoShape 3" descr="(question)">
          <a:extLst>
            <a:ext uri="{FF2B5EF4-FFF2-40B4-BE49-F238E27FC236}">
              <a16:creationId xmlns:a16="http://schemas.microsoft.com/office/drawing/2014/main" id="{E9A8A873-C121-4E44-9D9C-6341C30BAED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5" name="AutoShape 3" descr="(question)">
          <a:extLst>
            <a:ext uri="{FF2B5EF4-FFF2-40B4-BE49-F238E27FC236}">
              <a16:creationId xmlns:a16="http://schemas.microsoft.com/office/drawing/2014/main" id="{0D550E86-E617-4D1D-86A9-FDAAB559D8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6" name="AutoShape 3" descr="(question)">
          <a:extLst>
            <a:ext uri="{FF2B5EF4-FFF2-40B4-BE49-F238E27FC236}">
              <a16:creationId xmlns:a16="http://schemas.microsoft.com/office/drawing/2014/main" id="{7971816D-F78F-4A8C-BAEC-F7937D089D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7" name="AutoShape 3" descr="(question)">
          <a:extLst>
            <a:ext uri="{FF2B5EF4-FFF2-40B4-BE49-F238E27FC236}">
              <a16:creationId xmlns:a16="http://schemas.microsoft.com/office/drawing/2014/main" id="{3BCCB3E7-54A2-4C67-B3EE-9632768DCF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8" name="AutoShape 3" descr="(question)">
          <a:extLst>
            <a:ext uri="{FF2B5EF4-FFF2-40B4-BE49-F238E27FC236}">
              <a16:creationId xmlns:a16="http://schemas.microsoft.com/office/drawing/2014/main" id="{E400C42E-FA23-44AB-BD80-2281D2F976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29" name="AutoShape 3" descr="(question)">
          <a:extLst>
            <a:ext uri="{FF2B5EF4-FFF2-40B4-BE49-F238E27FC236}">
              <a16:creationId xmlns:a16="http://schemas.microsoft.com/office/drawing/2014/main" id="{9E8B0C36-C09F-439C-BE1E-6EF9E9CD0AE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0" name="AutoShape 3" descr="(question)">
          <a:extLst>
            <a:ext uri="{FF2B5EF4-FFF2-40B4-BE49-F238E27FC236}">
              <a16:creationId xmlns:a16="http://schemas.microsoft.com/office/drawing/2014/main" id="{22273FCC-938F-4E58-83FE-3C53DBF8A6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1" name="AutoShape 3" descr="(question)">
          <a:extLst>
            <a:ext uri="{FF2B5EF4-FFF2-40B4-BE49-F238E27FC236}">
              <a16:creationId xmlns:a16="http://schemas.microsoft.com/office/drawing/2014/main" id="{CFEEF87A-AAC6-4AE1-A610-2A10D4754A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2" name="AutoShape 3" descr="(question)">
          <a:extLst>
            <a:ext uri="{FF2B5EF4-FFF2-40B4-BE49-F238E27FC236}">
              <a16:creationId xmlns:a16="http://schemas.microsoft.com/office/drawing/2014/main" id="{2BAA0B73-0DC7-4D45-BB0C-8AB5C20AEF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3" name="AutoShape 3" descr="(question)">
          <a:extLst>
            <a:ext uri="{FF2B5EF4-FFF2-40B4-BE49-F238E27FC236}">
              <a16:creationId xmlns:a16="http://schemas.microsoft.com/office/drawing/2014/main" id="{128898F3-BCF9-4695-9341-935CEC7432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4" name="AutoShape 3" descr="(question)">
          <a:extLst>
            <a:ext uri="{FF2B5EF4-FFF2-40B4-BE49-F238E27FC236}">
              <a16:creationId xmlns:a16="http://schemas.microsoft.com/office/drawing/2014/main" id="{5A402890-F49C-4E6D-B111-9E05C5B851C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5" name="AutoShape 3" descr="(question)">
          <a:extLst>
            <a:ext uri="{FF2B5EF4-FFF2-40B4-BE49-F238E27FC236}">
              <a16:creationId xmlns:a16="http://schemas.microsoft.com/office/drawing/2014/main" id="{8EC6F7D7-9B39-427E-880F-EC7B08E498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6" name="AutoShape 3" descr="(question)">
          <a:extLst>
            <a:ext uri="{FF2B5EF4-FFF2-40B4-BE49-F238E27FC236}">
              <a16:creationId xmlns:a16="http://schemas.microsoft.com/office/drawing/2014/main" id="{DA885B94-7D43-4674-9292-0D3CB1131D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7" name="AutoShape 3" descr="(question)">
          <a:extLst>
            <a:ext uri="{FF2B5EF4-FFF2-40B4-BE49-F238E27FC236}">
              <a16:creationId xmlns:a16="http://schemas.microsoft.com/office/drawing/2014/main" id="{901B6207-F27B-4DC6-B83E-C040627941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8" name="AutoShape 3" descr="(question)">
          <a:extLst>
            <a:ext uri="{FF2B5EF4-FFF2-40B4-BE49-F238E27FC236}">
              <a16:creationId xmlns:a16="http://schemas.microsoft.com/office/drawing/2014/main" id="{784E4BF2-954E-49A7-B283-E4DDD969FC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39" name="AutoShape 3" descr="(question)">
          <a:extLst>
            <a:ext uri="{FF2B5EF4-FFF2-40B4-BE49-F238E27FC236}">
              <a16:creationId xmlns:a16="http://schemas.microsoft.com/office/drawing/2014/main" id="{0C65622B-2072-48E1-96CF-7A3605F620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0" name="AutoShape 3" descr="(question)">
          <a:extLst>
            <a:ext uri="{FF2B5EF4-FFF2-40B4-BE49-F238E27FC236}">
              <a16:creationId xmlns:a16="http://schemas.microsoft.com/office/drawing/2014/main" id="{FEECBDB1-18CE-43CF-A80B-A53D3E7311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1" name="AutoShape 3" descr="(question)">
          <a:extLst>
            <a:ext uri="{FF2B5EF4-FFF2-40B4-BE49-F238E27FC236}">
              <a16:creationId xmlns:a16="http://schemas.microsoft.com/office/drawing/2014/main" id="{69C38F47-A437-4A1C-919D-4804FAB186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2" name="AutoShape 3" descr="(question)">
          <a:extLst>
            <a:ext uri="{FF2B5EF4-FFF2-40B4-BE49-F238E27FC236}">
              <a16:creationId xmlns:a16="http://schemas.microsoft.com/office/drawing/2014/main" id="{B53E7468-3E46-40E5-8F85-4478F006E3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3" name="AutoShape 3" descr="(question)">
          <a:extLst>
            <a:ext uri="{FF2B5EF4-FFF2-40B4-BE49-F238E27FC236}">
              <a16:creationId xmlns:a16="http://schemas.microsoft.com/office/drawing/2014/main" id="{A3662D61-BFC6-4369-AA4F-619E54FA83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4" name="AutoShape 3" descr="(question)">
          <a:extLst>
            <a:ext uri="{FF2B5EF4-FFF2-40B4-BE49-F238E27FC236}">
              <a16:creationId xmlns:a16="http://schemas.microsoft.com/office/drawing/2014/main" id="{0D40690D-1724-48A8-8CBA-A8FC6CC0103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5" name="AutoShape 3" descr="(question)">
          <a:extLst>
            <a:ext uri="{FF2B5EF4-FFF2-40B4-BE49-F238E27FC236}">
              <a16:creationId xmlns:a16="http://schemas.microsoft.com/office/drawing/2014/main" id="{3E597CE8-68F5-45C7-9E1B-B041F0D55E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6" name="AutoShape 3" descr="(question)">
          <a:extLst>
            <a:ext uri="{FF2B5EF4-FFF2-40B4-BE49-F238E27FC236}">
              <a16:creationId xmlns:a16="http://schemas.microsoft.com/office/drawing/2014/main" id="{21AED0AE-CD6A-4DAC-9AC7-9FF90A51015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7" name="AutoShape 3" descr="(question)">
          <a:extLst>
            <a:ext uri="{FF2B5EF4-FFF2-40B4-BE49-F238E27FC236}">
              <a16:creationId xmlns:a16="http://schemas.microsoft.com/office/drawing/2014/main" id="{9818E5AD-6603-441E-A736-3DE95A31A9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8" name="AutoShape 3" descr="(question)">
          <a:extLst>
            <a:ext uri="{FF2B5EF4-FFF2-40B4-BE49-F238E27FC236}">
              <a16:creationId xmlns:a16="http://schemas.microsoft.com/office/drawing/2014/main" id="{9164E739-662B-49F6-A735-7F2EE7CF02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49" name="AutoShape 3" descr="(question)">
          <a:extLst>
            <a:ext uri="{FF2B5EF4-FFF2-40B4-BE49-F238E27FC236}">
              <a16:creationId xmlns:a16="http://schemas.microsoft.com/office/drawing/2014/main" id="{3DAFD898-2971-4314-9C96-2C8276B75D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0" name="AutoShape 3" descr="(question)">
          <a:extLst>
            <a:ext uri="{FF2B5EF4-FFF2-40B4-BE49-F238E27FC236}">
              <a16:creationId xmlns:a16="http://schemas.microsoft.com/office/drawing/2014/main" id="{4720771E-3898-4D92-90B7-71D0BD3EA5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1" name="AutoShape 3" descr="(question)">
          <a:extLst>
            <a:ext uri="{FF2B5EF4-FFF2-40B4-BE49-F238E27FC236}">
              <a16:creationId xmlns:a16="http://schemas.microsoft.com/office/drawing/2014/main" id="{E0C05FE8-EC11-4139-8E72-A39FD60BFD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2" name="AutoShape 3" descr="(question)">
          <a:extLst>
            <a:ext uri="{FF2B5EF4-FFF2-40B4-BE49-F238E27FC236}">
              <a16:creationId xmlns:a16="http://schemas.microsoft.com/office/drawing/2014/main" id="{1485236E-5172-43AE-88AF-B6B368F7AC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3" name="AutoShape 3" descr="(question)">
          <a:extLst>
            <a:ext uri="{FF2B5EF4-FFF2-40B4-BE49-F238E27FC236}">
              <a16:creationId xmlns:a16="http://schemas.microsoft.com/office/drawing/2014/main" id="{F1FE4A83-8FC6-4C24-B86D-650D2F791D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4" name="AutoShape 3" descr="(question)">
          <a:extLst>
            <a:ext uri="{FF2B5EF4-FFF2-40B4-BE49-F238E27FC236}">
              <a16:creationId xmlns:a16="http://schemas.microsoft.com/office/drawing/2014/main" id="{C710C8C1-8FDC-4044-B001-5E3F70FECC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5" name="AutoShape 3" descr="(question)">
          <a:extLst>
            <a:ext uri="{FF2B5EF4-FFF2-40B4-BE49-F238E27FC236}">
              <a16:creationId xmlns:a16="http://schemas.microsoft.com/office/drawing/2014/main" id="{988B7A06-716D-4CC9-ABD7-6FBEE5C6F5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6" name="AutoShape 3" descr="(question)">
          <a:extLst>
            <a:ext uri="{FF2B5EF4-FFF2-40B4-BE49-F238E27FC236}">
              <a16:creationId xmlns:a16="http://schemas.microsoft.com/office/drawing/2014/main" id="{AEAEE43F-10B2-416E-B9F4-B82BBB2D314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7" name="AutoShape 3" descr="(question)">
          <a:extLst>
            <a:ext uri="{FF2B5EF4-FFF2-40B4-BE49-F238E27FC236}">
              <a16:creationId xmlns:a16="http://schemas.microsoft.com/office/drawing/2014/main" id="{9FCB6C66-6A23-4AA9-99B3-3B5E918BE6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8" name="AutoShape 3" descr="(question)">
          <a:extLst>
            <a:ext uri="{FF2B5EF4-FFF2-40B4-BE49-F238E27FC236}">
              <a16:creationId xmlns:a16="http://schemas.microsoft.com/office/drawing/2014/main" id="{02580504-FBA9-401A-9727-8696B33EC2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59" name="AutoShape 3" descr="(question)">
          <a:extLst>
            <a:ext uri="{FF2B5EF4-FFF2-40B4-BE49-F238E27FC236}">
              <a16:creationId xmlns:a16="http://schemas.microsoft.com/office/drawing/2014/main" id="{34A32C68-0711-426B-AB2B-F0F9893D1C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0" name="AutoShape 3" descr="(question)">
          <a:extLst>
            <a:ext uri="{FF2B5EF4-FFF2-40B4-BE49-F238E27FC236}">
              <a16:creationId xmlns:a16="http://schemas.microsoft.com/office/drawing/2014/main" id="{48EEDC89-6D82-45F1-AD53-FB4457AE68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1" name="AutoShape 3" descr="(question)">
          <a:extLst>
            <a:ext uri="{FF2B5EF4-FFF2-40B4-BE49-F238E27FC236}">
              <a16:creationId xmlns:a16="http://schemas.microsoft.com/office/drawing/2014/main" id="{1BDD83B8-9FB4-482B-A651-A1610652243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2" name="AutoShape 3" descr="(question)">
          <a:extLst>
            <a:ext uri="{FF2B5EF4-FFF2-40B4-BE49-F238E27FC236}">
              <a16:creationId xmlns:a16="http://schemas.microsoft.com/office/drawing/2014/main" id="{00A97F20-FFBF-4E01-BD51-A577882600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3" name="AutoShape 3" descr="(question)">
          <a:extLst>
            <a:ext uri="{FF2B5EF4-FFF2-40B4-BE49-F238E27FC236}">
              <a16:creationId xmlns:a16="http://schemas.microsoft.com/office/drawing/2014/main" id="{62D7F6B1-D79F-4E98-9938-D9FFB1337A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4" name="AutoShape 3" descr="(question)">
          <a:extLst>
            <a:ext uri="{FF2B5EF4-FFF2-40B4-BE49-F238E27FC236}">
              <a16:creationId xmlns:a16="http://schemas.microsoft.com/office/drawing/2014/main" id="{3DB40435-07CE-4A7F-A5A4-63943F1DD3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5" name="AutoShape 3" descr="(question)">
          <a:extLst>
            <a:ext uri="{FF2B5EF4-FFF2-40B4-BE49-F238E27FC236}">
              <a16:creationId xmlns:a16="http://schemas.microsoft.com/office/drawing/2014/main" id="{10826AA0-33C7-45D6-AB69-2900376DED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6" name="AutoShape 3" descr="(question)">
          <a:extLst>
            <a:ext uri="{FF2B5EF4-FFF2-40B4-BE49-F238E27FC236}">
              <a16:creationId xmlns:a16="http://schemas.microsoft.com/office/drawing/2014/main" id="{CB4FAE21-D08A-41E0-AF8A-EFD269CA7C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7" name="AutoShape 3" descr="(question)">
          <a:extLst>
            <a:ext uri="{FF2B5EF4-FFF2-40B4-BE49-F238E27FC236}">
              <a16:creationId xmlns:a16="http://schemas.microsoft.com/office/drawing/2014/main" id="{A45FCD80-23A5-49E4-B0B7-021F3FECFE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8" name="AutoShape 3" descr="(question)">
          <a:extLst>
            <a:ext uri="{FF2B5EF4-FFF2-40B4-BE49-F238E27FC236}">
              <a16:creationId xmlns:a16="http://schemas.microsoft.com/office/drawing/2014/main" id="{4E7B1B66-AB25-4685-9F85-898F15FD18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69" name="AutoShape 3" descr="(question)">
          <a:extLst>
            <a:ext uri="{FF2B5EF4-FFF2-40B4-BE49-F238E27FC236}">
              <a16:creationId xmlns:a16="http://schemas.microsoft.com/office/drawing/2014/main" id="{4F82C231-6C74-42D6-9420-A475B4F5FF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0" name="AutoShape 3" descr="(question)">
          <a:extLst>
            <a:ext uri="{FF2B5EF4-FFF2-40B4-BE49-F238E27FC236}">
              <a16:creationId xmlns:a16="http://schemas.microsoft.com/office/drawing/2014/main" id="{F35D8F44-2F9A-4248-8172-17783C2B95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1" name="AutoShape 3" descr="(question)">
          <a:extLst>
            <a:ext uri="{FF2B5EF4-FFF2-40B4-BE49-F238E27FC236}">
              <a16:creationId xmlns:a16="http://schemas.microsoft.com/office/drawing/2014/main" id="{FDF6464F-F409-4694-A7D3-A20A69784D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2" name="AutoShape 3" descr="(question)">
          <a:extLst>
            <a:ext uri="{FF2B5EF4-FFF2-40B4-BE49-F238E27FC236}">
              <a16:creationId xmlns:a16="http://schemas.microsoft.com/office/drawing/2014/main" id="{43CF92FD-4F88-4E3B-BB0A-6DFC70279D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3" name="AutoShape 3" descr="(question)">
          <a:extLst>
            <a:ext uri="{FF2B5EF4-FFF2-40B4-BE49-F238E27FC236}">
              <a16:creationId xmlns:a16="http://schemas.microsoft.com/office/drawing/2014/main" id="{E1ACEF75-B3ED-44CF-9682-A2DAF0B8FA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4" name="AutoShape 3" descr="(question)">
          <a:extLst>
            <a:ext uri="{FF2B5EF4-FFF2-40B4-BE49-F238E27FC236}">
              <a16:creationId xmlns:a16="http://schemas.microsoft.com/office/drawing/2014/main" id="{B83D7747-B5AC-4921-9D38-645C2DB54E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5" name="AutoShape 3" descr="(question)">
          <a:extLst>
            <a:ext uri="{FF2B5EF4-FFF2-40B4-BE49-F238E27FC236}">
              <a16:creationId xmlns:a16="http://schemas.microsoft.com/office/drawing/2014/main" id="{06ABF0D5-F93A-4B33-894A-6B9D10F64D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6" name="AutoShape 3" descr="(question)">
          <a:extLst>
            <a:ext uri="{FF2B5EF4-FFF2-40B4-BE49-F238E27FC236}">
              <a16:creationId xmlns:a16="http://schemas.microsoft.com/office/drawing/2014/main" id="{05A1B3B4-E42D-469A-BFA6-CD1388CF042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7" name="AutoShape 3" descr="(question)">
          <a:extLst>
            <a:ext uri="{FF2B5EF4-FFF2-40B4-BE49-F238E27FC236}">
              <a16:creationId xmlns:a16="http://schemas.microsoft.com/office/drawing/2014/main" id="{1D08C212-DBE4-471A-A28F-41A490DA93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8" name="AutoShape 3" descr="(question)">
          <a:extLst>
            <a:ext uri="{FF2B5EF4-FFF2-40B4-BE49-F238E27FC236}">
              <a16:creationId xmlns:a16="http://schemas.microsoft.com/office/drawing/2014/main" id="{54EF669B-3EFF-47F3-AEAF-83CD98FC11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79" name="AutoShape 3" descr="(question)">
          <a:extLst>
            <a:ext uri="{FF2B5EF4-FFF2-40B4-BE49-F238E27FC236}">
              <a16:creationId xmlns:a16="http://schemas.microsoft.com/office/drawing/2014/main" id="{8097E3B3-5DA4-446B-8FF9-54E55E907F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0" name="AutoShape 3" descr="(question)">
          <a:extLst>
            <a:ext uri="{FF2B5EF4-FFF2-40B4-BE49-F238E27FC236}">
              <a16:creationId xmlns:a16="http://schemas.microsoft.com/office/drawing/2014/main" id="{34EF5A00-9055-40EC-8E84-DE8A4EFFB5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1" name="AutoShape 3" descr="(question)">
          <a:extLst>
            <a:ext uri="{FF2B5EF4-FFF2-40B4-BE49-F238E27FC236}">
              <a16:creationId xmlns:a16="http://schemas.microsoft.com/office/drawing/2014/main" id="{66A73F91-797D-4864-9864-81378988D7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2" name="AutoShape 3" descr="(question)">
          <a:extLst>
            <a:ext uri="{FF2B5EF4-FFF2-40B4-BE49-F238E27FC236}">
              <a16:creationId xmlns:a16="http://schemas.microsoft.com/office/drawing/2014/main" id="{9DFC6902-1B01-4148-9004-8F46EE452C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3" name="AutoShape 3" descr="(question)">
          <a:extLst>
            <a:ext uri="{FF2B5EF4-FFF2-40B4-BE49-F238E27FC236}">
              <a16:creationId xmlns:a16="http://schemas.microsoft.com/office/drawing/2014/main" id="{5444F539-1242-42B6-9792-9FB6ACD13F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4" name="AutoShape 3" descr="(question)">
          <a:extLst>
            <a:ext uri="{FF2B5EF4-FFF2-40B4-BE49-F238E27FC236}">
              <a16:creationId xmlns:a16="http://schemas.microsoft.com/office/drawing/2014/main" id="{A4888A88-193E-4F18-9965-B22A7C5CD4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5" name="AutoShape 3" descr="(question)">
          <a:extLst>
            <a:ext uri="{FF2B5EF4-FFF2-40B4-BE49-F238E27FC236}">
              <a16:creationId xmlns:a16="http://schemas.microsoft.com/office/drawing/2014/main" id="{F5EA696D-F58B-4C17-AAEE-53B5F9DD89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6" name="AutoShape 3" descr="(question)">
          <a:extLst>
            <a:ext uri="{FF2B5EF4-FFF2-40B4-BE49-F238E27FC236}">
              <a16:creationId xmlns:a16="http://schemas.microsoft.com/office/drawing/2014/main" id="{EDA2D47C-DA6E-48F0-B063-43C13A0D07A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7" name="AutoShape 3" descr="(question)">
          <a:extLst>
            <a:ext uri="{FF2B5EF4-FFF2-40B4-BE49-F238E27FC236}">
              <a16:creationId xmlns:a16="http://schemas.microsoft.com/office/drawing/2014/main" id="{1E22C9D5-5100-42B6-9DB7-0CEDD76545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8" name="AutoShape 3" descr="(question)">
          <a:extLst>
            <a:ext uri="{FF2B5EF4-FFF2-40B4-BE49-F238E27FC236}">
              <a16:creationId xmlns:a16="http://schemas.microsoft.com/office/drawing/2014/main" id="{F050DE64-3E11-48FD-8A2C-95505093CB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89" name="AutoShape 3" descr="(question)">
          <a:extLst>
            <a:ext uri="{FF2B5EF4-FFF2-40B4-BE49-F238E27FC236}">
              <a16:creationId xmlns:a16="http://schemas.microsoft.com/office/drawing/2014/main" id="{73FC9AB4-F5DE-4305-8465-320F2CA543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0" name="AutoShape 3" descr="(question)">
          <a:extLst>
            <a:ext uri="{FF2B5EF4-FFF2-40B4-BE49-F238E27FC236}">
              <a16:creationId xmlns:a16="http://schemas.microsoft.com/office/drawing/2014/main" id="{52FF2AE5-DBC7-48B9-B00A-6A32534156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1" name="AutoShape 3" descr="(question)">
          <a:extLst>
            <a:ext uri="{FF2B5EF4-FFF2-40B4-BE49-F238E27FC236}">
              <a16:creationId xmlns:a16="http://schemas.microsoft.com/office/drawing/2014/main" id="{F2B580EA-1222-4500-B538-A514CF28DC3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2" name="AutoShape 3" descr="(question)">
          <a:extLst>
            <a:ext uri="{FF2B5EF4-FFF2-40B4-BE49-F238E27FC236}">
              <a16:creationId xmlns:a16="http://schemas.microsoft.com/office/drawing/2014/main" id="{D46F6C95-26A1-4F07-B361-A67A5CEE8D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3" name="AutoShape 3" descr="(question)">
          <a:extLst>
            <a:ext uri="{FF2B5EF4-FFF2-40B4-BE49-F238E27FC236}">
              <a16:creationId xmlns:a16="http://schemas.microsoft.com/office/drawing/2014/main" id="{61DC01CA-89AD-4FAE-B60A-5F12771E9A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4" name="AutoShape 3" descr="(question)">
          <a:extLst>
            <a:ext uri="{FF2B5EF4-FFF2-40B4-BE49-F238E27FC236}">
              <a16:creationId xmlns:a16="http://schemas.microsoft.com/office/drawing/2014/main" id="{F97DF2CB-AA95-472D-9E62-ECFB70DB72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5" name="AutoShape 3" descr="(question)">
          <a:extLst>
            <a:ext uri="{FF2B5EF4-FFF2-40B4-BE49-F238E27FC236}">
              <a16:creationId xmlns:a16="http://schemas.microsoft.com/office/drawing/2014/main" id="{16EC8B3A-B327-47A2-83E0-5E1FAEE58D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6" name="AutoShape 3" descr="(question)">
          <a:extLst>
            <a:ext uri="{FF2B5EF4-FFF2-40B4-BE49-F238E27FC236}">
              <a16:creationId xmlns:a16="http://schemas.microsoft.com/office/drawing/2014/main" id="{00C7D5D9-C921-4C22-B769-5FB4BF44300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7" name="AutoShape 3" descr="(question)">
          <a:extLst>
            <a:ext uri="{FF2B5EF4-FFF2-40B4-BE49-F238E27FC236}">
              <a16:creationId xmlns:a16="http://schemas.microsoft.com/office/drawing/2014/main" id="{508B9D8E-704E-4E17-B94B-5E940B816E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8" name="AutoShape 3" descr="(question)">
          <a:extLst>
            <a:ext uri="{FF2B5EF4-FFF2-40B4-BE49-F238E27FC236}">
              <a16:creationId xmlns:a16="http://schemas.microsoft.com/office/drawing/2014/main" id="{672BBAD2-C9DB-44E0-809A-989A0BF938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499" name="AutoShape 3" descr="(question)">
          <a:extLst>
            <a:ext uri="{FF2B5EF4-FFF2-40B4-BE49-F238E27FC236}">
              <a16:creationId xmlns:a16="http://schemas.microsoft.com/office/drawing/2014/main" id="{92BD61E7-4896-4195-A9E0-3D072B04E1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0" name="AutoShape 3" descr="(question)">
          <a:extLst>
            <a:ext uri="{FF2B5EF4-FFF2-40B4-BE49-F238E27FC236}">
              <a16:creationId xmlns:a16="http://schemas.microsoft.com/office/drawing/2014/main" id="{76B569A0-9C32-4617-9198-EB1BD9F509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1" name="AutoShape 3" descr="(question)">
          <a:extLst>
            <a:ext uri="{FF2B5EF4-FFF2-40B4-BE49-F238E27FC236}">
              <a16:creationId xmlns:a16="http://schemas.microsoft.com/office/drawing/2014/main" id="{C2F78213-DCA3-4A95-81E1-9256012607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2" name="AutoShape 3" descr="(question)">
          <a:extLst>
            <a:ext uri="{FF2B5EF4-FFF2-40B4-BE49-F238E27FC236}">
              <a16:creationId xmlns:a16="http://schemas.microsoft.com/office/drawing/2014/main" id="{212AB9EE-9470-4CEB-B33E-1962A256A9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3" name="AutoShape 3" descr="(question)">
          <a:extLst>
            <a:ext uri="{FF2B5EF4-FFF2-40B4-BE49-F238E27FC236}">
              <a16:creationId xmlns:a16="http://schemas.microsoft.com/office/drawing/2014/main" id="{987A50F9-5E7E-4D76-A65B-8FFB3114B9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4" name="AutoShape 3" descr="(question)">
          <a:extLst>
            <a:ext uri="{FF2B5EF4-FFF2-40B4-BE49-F238E27FC236}">
              <a16:creationId xmlns:a16="http://schemas.microsoft.com/office/drawing/2014/main" id="{4342EF34-C721-489A-88CC-F485B14038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5" name="AutoShape 3" descr="(question)">
          <a:extLst>
            <a:ext uri="{FF2B5EF4-FFF2-40B4-BE49-F238E27FC236}">
              <a16:creationId xmlns:a16="http://schemas.microsoft.com/office/drawing/2014/main" id="{C26403AD-3891-4426-85C6-69A3693F90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6" name="AutoShape 3" descr="(question)">
          <a:extLst>
            <a:ext uri="{FF2B5EF4-FFF2-40B4-BE49-F238E27FC236}">
              <a16:creationId xmlns:a16="http://schemas.microsoft.com/office/drawing/2014/main" id="{0EB1F040-961E-40E4-BF85-D38964E8166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7" name="AutoShape 3" descr="(question)">
          <a:extLst>
            <a:ext uri="{FF2B5EF4-FFF2-40B4-BE49-F238E27FC236}">
              <a16:creationId xmlns:a16="http://schemas.microsoft.com/office/drawing/2014/main" id="{AAD3A7CE-1590-436C-A17F-11F40C484B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8" name="AutoShape 3" descr="(question)">
          <a:extLst>
            <a:ext uri="{FF2B5EF4-FFF2-40B4-BE49-F238E27FC236}">
              <a16:creationId xmlns:a16="http://schemas.microsoft.com/office/drawing/2014/main" id="{1191608D-50AB-4114-904B-7597778F36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09" name="AutoShape 3" descr="(question)">
          <a:extLst>
            <a:ext uri="{FF2B5EF4-FFF2-40B4-BE49-F238E27FC236}">
              <a16:creationId xmlns:a16="http://schemas.microsoft.com/office/drawing/2014/main" id="{9E035FFA-C6AB-4AB2-9D50-8F61004292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0" name="AutoShape 3" descr="(question)">
          <a:extLst>
            <a:ext uri="{FF2B5EF4-FFF2-40B4-BE49-F238E27FC236}">
              <a16:creationId xmlns:a16="http://schemas.microsoft.com/office/drawing/2014/main" id="{74331C8E-B2FE-43A2-8707-DFA7D5A963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1" name="AutoShape 3" descr="(question)">
          <a:extLst>
            <a:ext uri="{FF2B5EF4-FFF2-40B4-BE49-F238E27FC236}">
              <a16:creationId xmlns:a16="http://schemas.microsoft.com/office/drawing/2014/main" id="{55035D14-EC79-41B9-9E12-FDB6A190082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2" name="AutoShape 3" descr="(question)">
          <a:extLst>
            <a:ext uri="{FF2B5EF4-FFF2-40B4-BE49-F238E27FC236}">
              <a16:creationId xmlns:a16="http://schemas.microsoft.com/office/drawing/2014/main" id="{FA5A03E0-CB34-4B85-9367-178430EAF1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3" name="AutoShape 3" descr="(question)">
          <a:extLst>
            <a:ext uri="{FF2B5EF4-FFF2-40B4-BE49-F238E27FC236}">
              <a16:creationId xmlns:a16="http://schemas.microsoft.com/office/drawing/2014/main" id="{BB8EBDA0-1E0C-48BB-B364-CED888A0EB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4" name="AutoShape 3" descr="(question)">
          <a:extLst>
            <a:ext uri="{FF2B5EF4-FFF2-40B4-BE49-F238E27FC236}">
              <a16:creationId xmlns:a16="http://schemas.microsoft.com/office/drawing/2014/main" id="{8BC83182-CEBD-4FFE-A84B-A9F5B8A78E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5" name="AutoShape 3" descr="(question)">
          <a:extLst>
            <a:ext uri="{FF2B5EF4-FFF2-40B4-BE49-F238E27FC236}">
              <a16:creationId xmlns:a16="http://schemas.microsoft.com/office/drawing/2014/main" id="{C5212485-A474-4B90-854C-35A21B7B39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6" name="AutoShape 3" descr="(question)">
          <a:extLst>
            <a:ext uri="{FF2B5EF4-FFF2-40B4-BE49-F238E27FC236}">
              <a16:creationId xmlns:a16="http://schemas.microsoft.com/office/drawing/2014/main" id="{0C665C32-6B67-4A6E-AC5F-C625D6BB8F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1517" name="AutoShape 3" descr="(question)">
          <a:extLst>
            <a:ext uri="{FF2B5EF4-FFF2-40B4-BE49-F238E27FC236}">
              <a16:creationId xmlns:a16="http://schemas.microsoft.com/office/drawing/2014/main" id="{C0C252DB-B791-4719-B5FE-1FF91E1D3D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4984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32" name="AutoShape 3" descr="(question)">
          <a:extLst>
            <a:ext uri="{FF2B5EF4-FFF2-40B4-BE49-F238E27FC236}">
              <a16:creationId xmlns:a16="http://schemas.microsoft.com/office/drawing/2014/main" id="{EDF073F0-5FEA-4BA5-B358-84994CB11F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33" name="AutoShape 3" descr="(question)">
          <a:extLst>
            <a:ext uri="{FF2B5EF4-FFF2-40B4-BE49-F238E27FC236}">
              <a16:creationId xmlns:a16="http://schemas.microsoft.com/office/drawing/2014/main" id="{141A08D6-E711-4B3D-A114-5DDCCB80FB3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34" name="AutoShape 3" descr="(question)">
          <a:extLst>
            <a:ext uri="{FF2B5EF4-FFF2-40B4-BE49-F238E27FC236}">
              <a16:creationId xmlns:a16="http://schemas.microsoft.com/office/drawing/2014/main" id="{E328005F-C260-4E23-B85F-253CC472F6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35" name="AutoShape 3" descr="(question)">
          <a:extLst>
            <a:ext uri="{FF2B5EF4-FFF2-40B4-BE49-F238E27FC236}">
              <a16:creationId xmlns:a16="http://schemas.microsoft.com/office/drawing/2014/main" id="{5350F2F3-B669-43AE-A92E-9DDD8E7C86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64" name="AutoShape 3" descr="(question)">
          <a:extLst>
            <a:ext uri="{FF2B5EF4-FFF2-40B4-BE49-F238E27FC236}">
              <a16:creationId xmlns:a16="http://schemas.microsoft.com/office/drawing/2014/main" id="{770C79A1-99D1-48C2-A519-584C0EB481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65" name="AutoShape 3" descr="(question)">
          <a:extLst>
            <a:ext uri="{FF2B5EF4-FFF2-40B4-BE49-F238E27FC236}">
              <a16:creationId xmlns:a16="http://schemas.microsoft.com/office/drawing/2014/main" id="{E473B22A-C2B5-428F-A06D-5B8B876FAC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41" name="AutoShape 3" descr="(question)">
          <a:extLst>
            <a:ext uri="{FF2B5EF4-FFF2-40B4-BE49-F238E27FC236}">
              <a16:creationId xmlns:a16="http://schemas.microsoft.com/office/drawing/2014/main" id="{5F2D3449-F400-4143-B566-A2A07C879C6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57" name="AutoShape 3" descr="(question)">
          <a:extLst>
            <a:ext uri="{FF2B5EF4-FFF2-40B4-BE49-F238E27FC236}">
              <a16:creationId xmlns:a16="http://schemas.microsoft.com/office/drawing/2014/main" id="{E25A5276-D4E7-49E0-9EC3-3FD84D3C12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58" name="AutoShape 3" descr="(question)">
          <a:extLst>
            <a:ext uri="{FF2B5EF4-FFF2-40B4-BE49-F238E27FC236}">
              <a16:creationId xmlns:a16="http://schemas.microsoft.com/office/drawing/2014/main" id="{E9646E9B-74DE-49DD-908A-E2636663F4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59" name="AutoShape 3" descr="(question)">
          <a:extLst>
            <a:ext uri="{FF2B5EF4-FFF2-40B4-BE49-F238E27FC236}">
              <a16:creationId xmlns:a16="http://schemas.microsoft.com/office/drawing/2014/main" id="{C7A1477B-93CA-41A3-BFBD-2AC2522752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0" name="AutoShape 3" descr="(question)">
          <a:extLst>
            <a:ext uri="{FF2B5EF4-FFF2-40B4-BE49-F238E27FC236}">
              <a16:creationId xmlns:a16="http://schemas.microsoft.com/office/drawing/2014/main" id="{8535BBA8-5508-4A0B-8B90-82CE441703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1" name="AutoShape 3" descr="(question)">
          <a:extLst>
            <a:ext uri="{FF2B5EF4-FFF2-40B4-BE49-F238E27FC236}">
              <a16:creationId xmlns:a16="http://schemas.microsoft.com/office/drawing/2014/main" id="{80EFC72B-E942-41AD-9252-2C718DE005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2" name="AutoShape 3" descr="(question)">
          <a:extLst>
            <a:ext uri="{FF2B5EF4-FFF2-40B4-BE49-F238E27FC236}">
              <a16:creationId xmlns:a16="http://schemas.microsoft.com/office/drawing/2014/main" id="{C2FFEE4C-77CA-4652-98EC-B41D0B49587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3" name="AutoShape 3" descr="(question)">
          <a:extLst>
            <a:ext uri="{FF2B5EF4-FFF2-40B4-BE49-F238E27FC236}">
              <a16:creationId xmlns:a16="http://schemas.microsoft.com/office/drawing/2014/main" id="{9FB7C74E-876F-4D79-AD72-4D20CF6A37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4" name="AutoShape 3" descr="(question)">
          <a:extLst>
            <a:ext uri="{FF2B5EF4-FFF2-40B4-BE49-F238E27FC236}">
              <a16:creationId xmlns:a16="http://schemas.microsoft.com/office/drawing/2014/main" id="{B30A39B9-0C86-4912-972D-917CAB6DF8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5" name="AutoShape 3" descr="(question)">
          <a:extLst>
            <a:ext uri="{FF2B5EF4-FFF2-40B4-BE49-F238E27FC236}">
              <a16:creationId xmlns:a16="http://schemas.microsoft.com/office/drawing/2014/main" id="{9AC89357-3522-4F68-A4D0-923F2F57E8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6" name="AutoShape 3" descr="(question)">
          <a:extLst>
            <a:ext uri="{FF2B5EF4-FFF2-40B4-BE49-F238E27FC236}">
              <a16:creationId xmlns:a16="http://schemas.microsoft.com/office/drawing/2014/main" id="{85743254-6726-4583-AFF7-C9C03859B3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7" name="AutoShape 3" descr="(question)">
          <a:extLst>
            <a:ext uri="{FF2B5EF4-FFF2-40B4-BE49-F238E27FC236}">
              <a16:creationId xmlns:a16="http://schemas.microsoft.com/office/drawing/2014/main" id="{DE104A35-43E6-4B81-A858-B7A351DB4F8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8" name="AutoShape 3" descr="(question)">
          <a:extLst>
            <a:ext uri="{FF2B5EF4-FFF2-40B4-BE49-F238E27FC236}">
              <a16:creationId xmlns:a16="http://schemas.microsoft.com/office/drawing/2014/main" id="{D2436805-6444-4A5A-9B05-683DA63BB7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69" name="AutoShape 3" descr="(question)">
          <a:extLst>
            <a:ext uri="{FF2B5EF4-FFF2-40B4-BE49-F238E27FC236}">
              <a16:creationId xmlns:a16="http://schemas.microsoft.com/office/drawing/2014/main" id="{6085F9C3-73AC-4E3B-A3E7-9CF19160A1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70" name="AutoShape 3" descr="(question)">
          <a:extLst>
            <a:ext uri="{FF2B5EF4-FFF2-40B4-BE49-F238E27FC236}">
              <a16:creationId xmlns:a16="http://schemas.microsoft.com/office/drawing/2014/main" id="{993D0170-DD59-4994-861B-548A2AB7D6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17</xdr:row>
      <xdr:rowOff>0</xdr:rowOff>
    </xdr:from>
    <xdr:ext cx="304800" cy="304800"/>
    <xdr:sp macro="" textlink="">
      <xdr:nvSpPr>
        <xdr:cNvPr id="271" name="AutoShape 3" descr="(question)">
          <a:extLst>
            <a:ext uri="{FF2B5EF4-FFF2-40B4-BE49-F238E27FC236}">
              <a16:creationId xmlns:a16="http://schemas.microsoft.com/office/drawing/2014/main" id="{BC57031C-2228-4224-A853-89C92389B2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7573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272" name="AutoShape 3" descr="(question)">
          <a:extLst>
            <a:ext uri="{FF2B5EF4-FFF2-40B4-BE49-F238E27FC236}">
              <a16:creationId xmlns:a16="http://schemas.microsoft.com/office/drawing/2014/main" id="{F45A0C1C-B806-4C76-9BD8-CFB5420B21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681" name="AutoShape 3" descr="(question)">
          <a:extLst>
            <a:ext uri="{FF2B5EF4-FFF2-40B4-BE49-F238E27FC236}">
              <a16:creationId xmlns:a16="http://schemas.microsoft.com/office/drawing/2014/main" id="{F6373FF1-C133-465D-9F8B-7F014DDCAAC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317" name="AutoShape 3" descr="(question)">
          <a:extLst>
            <a:ext uri="{FF2B5EF4-FFF2-40B4-BE49-F238E27FC236}">
              <a16:creationId xmlns:a16="http://schemas.microsoft.com/office/drawing/2014/main" id="{F84AD3B1-A0C4-442F-AD12-37C904184E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318" name="AutoShape 3" descr="(question)">
          <a:extLst>
            <a:ext uri="{FF2B5EF4-FFF2-40B4-BE49-F238E27FC236}">
              <a16:creationId xmlns:a16="http://schemas.microsoft.com/office/drawing/2014/main" id="{03C02BD0-B9CF-4439-8F4A-F762B41164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319" name="AutoShape 3" descr="(question)">
          <a:extLst>
            <a:ext uri="{FF2B5EF4-FFF2-40B4-BE49-F238E27FC236}">
              <a16:creationId xmlns:a16="http://schemas.microsoft.com/office/drawing/2014/main" id="{34EAC928-D341-4B70-8460-F51AE5B923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320" name="AutoShape 3" descr="(question)">
          <a:extLst>
            <a:ext uri="{FF2B5EF4-FFF2-40B4-BE49-F238E27FC236}">
              <a16:creationId xmlns:a16="http://schemas.microsoft.com/office/drawing/2014/main" id="{A3344D0A-619D-4F7B-BE29-2BECCE9032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401" name="AutoShape 3" descr="(question)">
          <a:extLst>
            <a:ext uri="{FF2B5EF4-FFF2-40B4-BE49-F238E27FC236}">
              <a16:creationId xmlns:a16="http://schemas.microsoft.com/office/drawing/2014/main" id="{BFB062F2-EA41-454C-B313-BBEC560536C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402" name="AutoShape 3" descr="(question)">
          <a:extLst>
            <a:ext uri="{FF2B5EF4-FFF2-40B4-BE49-F238E27FC236}">
              <a16:creationId xmlns:a16="http://schemas.microsoft.com/office/drawing/2014/main" id="{89D6E98C-9C08-410E-960B-969BB27443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18" name="AutoShape 3" descr="(question)">
          <a:extLst>
            <a:ext uri="{FF2B5EF4-FFF2-40B4-BE49-F238E27FC236}">
              <a16:creationId xmlns:a16="http://schemas.microsoft.com/office/drawing/2014/main" id="{BB2EA3BE-C6C3-4EBC-B3B1-A1D24661FD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19" name="AutoShape 3" descr="(question)">
          <a:extLst>
            <a:ext uri="{FF2B5EF4-FFF2-40B4-BE49-F238E27FC236}">
              <a16:creationId xmlns:a16="http://schemas.microsoft.com/office/drawing/2014/main" id="{3ECF5233-E97D-4CB6-AFF3-935C2CAA92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0" name="AutoShape 3" descr="(question)">
          <a:extLst>
            <a:ext uri="{FF2B5EF4-FFF2-40B4-BE49-F238E27FC236}">
              <a16:creationId xmlns:a16="http://schemas.microsoft.com/office/drawing/2014/main" id="{D9C3D568-8638-47A7-91C6-EBD55EE582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1" name="AutoShape 3" descr="(question)">
          <a:extLst>
            <a:ext uri="{FF2B5EF4-FFF2-40B4-BE49-F238E27FC236}">
              <a16:creationId xmlns:a16="http://schemas.microsoft.com/office/drawing/2014/main" id="{972DC67E-14FD-46BE-A6A4-866166E9533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2" name="AutoShape 3" descr="(question)">
          <a:extLst>
            <a:ext uri="{FF2B5EF4-FFF2-40B4-BE49-F238E27FC236}">
              <a16:creationId xmlns:a16="http://schemas.microsoft.com/office/drawing/2014/main" id="{1C226747-C0AC-4069-A903-74B59426BC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3" name="AutoShape 3" descr="(question)">
          <a:extLst>
            <a:ext uri="{FF2B5EF4-FFF2-40B4-BE49-F238E27FC236}">
              <a16:creationId xmlns:a16="http://schemas.microsoft.com/office/drawing/2014/main" id="{2CD85D1C-9DC6-48DC-A710-942E645E4A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4" name="AutoShape 3" descr="(question)">
          <a:extLst>
            <a:ext uri="{FF2B5EF4-FFF2-40B4-BE49-F238E27FC236}">
              <a16:creationId xmlns:a16="http://schemas.microsoft.com/office/drawing/2014/main" id="{8C419358-BCAC-4A5A-B03D-427E9D9FE6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5" name="AutoShape 3" descr="(question)">
          <a:extLst>
            <a:ext uri="{FF2B5EF4-FFF2-40B4-BE49-F238E27FC236}">
              <a16:creationId xmlns:a16="http://schemas.microsoft.com/office/drawing/2014/main" id="{2D8CB4EA-164F-404B-8CD7-1739001D54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6" name="AutoShape 3" descr="(question)">
          <a:extLst>
            <a:ext uri="{FF2B5EF4-FFF2-40B4-BE49-F238E27FC236}">
              <a16:creationId xmlns:a16="http://schemas.microsoft.com/office/drawing/2014/main" id="{CD5D3A63-7DB6-4E7E-93B6-BD4FBCA6D5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7" name="AutoShape 3" descr="(question)">
          <a:extLst>
            <a:ext uri="{FF2B5EF4-FFF2-40B4-BE49-F238E27FC236}">
              <a16:creationId xmlns:a16="http://schemas.microsoft.com/office/drawing/2014/main" id="{35D02DC6-0120-4D14-9492-888427DFC9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8" name="AutoShape 3" descr="(question)">
          <a:extLst>
            <a:ext uri="{FF2B5EF4-FFF2-40B4-BE49-F238E27FC236}">
              <a16:creationId xmlns:a16="http://schemas.microsoft.com/office/drawing/2014/main" id="{FFE39F57-DA40-4408-9725-AA7D4E1168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29" name="AutoShape 3" descr="(question)">
          <a:extLst>
            <a:ext uri="{FF2B5EF4-FFF2-40B4-BE49-F238E27FC236}">
              <a16:creationId xmlns:a16="http://schemas.microsoft.com/office/drawing/2014/main" id="{648AEF8C-5F47-4C95-99A0-DF49CD42E1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30" name="AutoShape 3" descr="(question)">
          <a:extLst>
            <a:ext uri="{FF2B5EF4-FFF2-40B4-BE49-F238E27FC236}">
              <a16:creationId xmlns:a16="http://schemas.microsoft.com/office/drawing/2014/main" id="{4840C34F-A084-41EB-BE24-28B0DB7346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31" name="AutoShape 3" descr="(question)">
          <a:extLst>
            <a:ext uri="{FF2B5EF4-FFF2-40B4-BE49-F238E27FC236}">
              <a16:creationId xmlns:a16="http://schemas.microsoft.com/office/drawing/2014/main" id="{B4D809A8-E237-48BB-8060-2C81D45F39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32" name="AutoShape 3" descr="(question)">
          <a:extLst>
            <a:ext uri="{FF2B5EF4-FFF2-40B4-BE49-F238E27FC236}">
              <a16:creationId xmlns:a16="http://schemas.microsoft.com/office/drawing/2014/main" id="{9DF35FC5-9705-466C-90E5-AEDCD5D8D6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18</xdr:row>
      <xdr:rowOff>0</xdr:rowOff>
    </xdr:from>
    <xdr:ext cx="304800" cy="304800"/>
    <xdr:sp macro="" textlink="">
      <xdr:nvSpPr>
        <xdr:cNvPr id="1533" name="AutoShape 3" descr="(question)">
          <a:extLst>
            <a:ext uri="{FF2B5EF4-FFF2-40B4-BE49-F238E27FC236}">
              <a16:creationId xmlns:a16="http://schemas.microsoft.com/office/drawing/2014/main" id="{712B8D51-F7C2-4445-A3B8-A0EFA89FC0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4" name="AutoShape 3" descr="(question)">
          <a:extLst>
            <a:ext uri="{FF2B5EF4-FFF2-40B4-BE49-F238E27FC236}">
              <a16:creationId xmlns:a16="http://schemas.microsoft.com/office/drawing/2014/main" id="{97B7B6DB-5A8D-4101-8064-5B35721837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5" name="AutoShape 3" descr="(question)">
          <a:extLst>
            <a:ext uri="{FF2B5EF4-FFF2-40B4-BE49-F238E27FC236}">
              <a16:creationId xmlns:a16="http://schemas.microsoft.com/office/drawing/2014/main" id="{DDE8B80D-45A8-4E94-B247-D04F34055D1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6" name="AutoShape 3" descr="(question)">
          <a:extLst>
            <a:ext uri="{FF2B5EF4-FFF2-40B4-BE49-F238E27FC236}">
              <a16:creationId xmlns:a16="http://schemas.microsoft.com/office/drawing/2014/main" id="{4E5FFC1C-F38C-410D-B4D9-683560D426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7" name="AutoShape 3" descr="(question)">
          <a:extLst>
            <a:ext uri="{FF2B5EF4-FFF2-40B4-BE49-F238E27FC236}">
              <a16:creationId xmlns:a16="http://schemas.microsoft.com/office/drawing/2014/main" id="{0A9FD2B9-EE27-4ED0-9717-8465546A75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8" name="AutoShape 3" descr="(question)">
          <a:extLst>
            <a:ext uri="{FF2B5EF4-FFF2-40B4-BE49-F238E27FC236}">
              <a16:creationId xmlns:a16="http://schemas.microsoft.com/office/drawing/2014/main" id="{FFBB23E5-128D-4D8F-92FB-FD42925106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39" name="AutoShape 3" descr="(question)">
          <a:extLst>
            <a:ext uri="{FF2B5EF4-FFF2-40B4-BE49-F238E27FC236}">
              <a16:creationId xmlns:a16="http://schemas.microsoft.com/office/drawing/2014/main" id="{A87871E2-4807-4CDE-A818-AD12A1CF6C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0" name="AutoShape 3" descr="(question)">
          <a:extLst>
            <a:ext uri="{FF2B5EF4-FFF2-40B4-BE49-F238E27FC236}">
              <a16:creationId xmlns:a16="http://schemas.microsoft.com/office/drawing/2014/main" id="{5FB7643D-1723-46B6-8D78-7642C615ED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1" name="AutoShape 3" descr="(question)">
          <a:extLst>
            <a:ext uri="{FF2B5EF4-FFF2-40B4-BE49-F238E27FC236}">
              <a16:creationId xmlns:a16="http://schemas.microsoft.com/office/drawing/2014/main" id="{90D0A77B-E090-4071-8AE3-F0A5E6E6A3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2" name="AutoShape 3" descr="(question)">
          <a:extLst>
            <a:ext uri="{FF2B5EF4-FFF2-40B4-BE49-F238E27FC236}">
              <a16:creationId xmlns:a16="http://schemas.microsoft.com/office/drawing/2014/main" id="{7EB8C552-D000-43D7-B199-EFE7319006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3" name="AutoShape 3" descr="(question)">
          <a:extLst>
            <a:ext uri="{FF2B5EF4-FFF2-40B4-BE49-F238E27FC236}">
              <a16:creationId xmlns:a16="http://schemas.microsoft.com/office/drawing/2014/main" id="{7BDA7EBC-5A22-4A8C-B2C2-54CEFE6998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4" name="AutoShape 3" descr="(question)">
          <a:extLst>
            <a:ext uri="{FF2B5EF4-FFF2-40B4-BE49-F238E27FC236}">
              <a16:creationId xmlns:a16="http://schemas.microsoft.com/office/drawing/2014/main" id="{02C81248-BF3F-4D0D-BF40-50035FB304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5" name="AutoShape 3" descr="(question)">
          <a:extLst>
            <a:ext uri="{FF2B5EF4-FFF2-40B4-BE49-F238E27FC236}">
              <a16:creationId xmlns:a16="http://schemas.microsoft.com/office/drawing/2014/main" id="{72ABDBCD-F4E6-4F4A-8134-F8160522F4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6" name="AutoShape 3" descr="(question)">
          <a:extLst>
            <a:ext uri="{FF2B5EF4-FFF2-40B4-BE49-F238E27FC236}">
              <a16:creationId xmlns:a16="http://schemas.microsoft.com/office/drawing/2014/main" id="{A61DBFEF-3901-4624-9CCD-51CD086D081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7" name="AutoShape 3" descr="(question)">
          <a:extLst>
            <a:ext uri="{FF2B5EF4-FFF2-40B4-BE49-F238E27FC236}">
              <a16:creationId xmlns:a16="http://schemas.microsoft.com/office/drawing/2014/main" id="{38A66086-2BE8-4B30-877B-69D2E4C619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8" name="AutoShape 3" descr="(question)">
          <a:extLst>
            <a:ext uri="{FF2B5EF4-FFF2-40B4-BE49-F238E27FC236}">
              <a16:creationId xmlns:a16="http://schemas.microsoft.com/office/drawing/2014/main" id="{06CACD76-114B-4BA2-ADDE-F3E3B3B4FE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49" name="AutoShape 3" descr="(question)">
          <a:extLst>
            <a:ext uri="{FF2B5EF4-FFF2-40B4-BE49-F238E27FC236}">
              <a16:creationId xmlns:a16="http://schemas.microsoft.com/office/drawing/2014/main" id="{80A3A9A2-11A5-4AA3-8A36-FFE1182460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0" name="AutoShape 3" descr="(question)">
          <a:extLst>
            <a:ext uri="{FF2B5EF4-FFF2-40B4-BE49-F238E27FC236}">
              <a16:creationId xmlns:a16="http://schemas.microsoft.com/office/drawing/2014/main" id="{B18194C0-69E8-4E3C-802A-54A7A73DE3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1" name="AutoShape 3" descr="(question)">
          <a:extLst>
            <a:ext uri="{FF2B5EF4-FFF2-40B4-BE49-F238E27FC236}">
              <a16:creationId xmlns:a16="http://schemas.microsoft.com/office/drawing/2014/main" id="{CD710820-BB7B-4020-9619-72351E56E2F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2" name="AutoShape 3" descr="(question)">
          <a:extLst>
            <a:ext uri="{FF2B5EF4-FFF2-40B4-BE49-F238E27FC236}">
              <a16:creationId xmlns:a16="http://schemas.microsoft.com/office/drawing/2014/main" id="{20F2B1CE-7F3B-44C0-A4EE-AC0572A31B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3" name="AutoShape 3" descr="(question)">
          <a:extLst>
            <a:ext uri="{FF2B5EF4-FFF2-40B4-BE49-F238E27FC236}">
              <a16:creationId xmlns:a16="http://schemas.microsoft.com/office/drawing/2014/main" id="{3B8E801F-3940-4182-9A2E-4530CA8312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4" name="AutoShape 3" descr="(question)">
          <a:extLst>
            <a:ext uri="{FF2B5EF4-FFF2-40B4-BE49-F238E27FC236}">
              <a16:creationId xmlns:a16="http://schemas.microsoft.com/office/drawing/2014/main" id="{8206A434-7EAA-4536-92D3-D5173A4330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5" name="AutoShape 3" descr="(question)">
          <a:extLst>
            <a:ext uri="{FF2B5EF4-FFF2-40B4-BE49-F238E27FC236}">
              <a16:creationId xmlns:a16="http://schemas.microsoft.com/office/drawing/2014/main" id="{AE9B54BB-7AC2-4492-BD37-0C3E43BDB6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6" name="AutoShape 3" descr="(question)">
          <a:extLst>
            <a:ext uri="{FF2B5EF4-FFF2-40B4-BE49-F238E27FC236}">
              <a16:creationId xmlns:a16="http://schemas.microsoft.com/office/drawing/2014/main" id="{9164ECA9-EF51-4697-B221-621632927B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7" name="AutoShape 3" descr="(question)">
          <a:extLst>
            <a:ext uri="{FF2B5EF4-FFF2-40B4-BE49-F238E27FC236}">
              <a16:creationId xmlns:a16="http://schemas.microsoft.com/office/drawing/2014/main" id="{71660573-18F9-4A86-85FC-7F8960BDB8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8" name="AutoShape 3" descr="(question)">
          <a:extLst>
            <a:ext uri="{FF2B5EF4-FFF2-40B4-BE49-F238E27FC236}">
              <a16:creationId xmlns:a16="http://schemas.microsoft.com/office/drawing/2014/main" id="{0B4B824B-49FF-4263-91EC-9744996AC9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59" name="AutoShape 3" descr="(question)">
          <a:extLst>
            <a:ext uri="{FF2B5EF4-FFF2-40B4-BE49-F238E27FC236}">
              <a16:creationId xmlns:a16="http://schemas.microsoft.com/office/drawing/2014/main" id="{7169ABC5-365F-4232-B118-8641642718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0" name="AutoShape 3" descr="(question)">
          <a:extLst>
            <a:ext uri="{FF2B5EF4-FFF2-40B4-BE49-F238E27FC236}">
              <a16:creationId xmlns:a16="http://schemas.microsoft.com/office/drawing/2014/main" id="{C02CCF3D-13B1-4854-BA4D-6292EE5676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1" name="AutoShape 3" descr="(question)">
          <a:extLst>
            <a:ext uri="{FF2B5EF4-FFF2-40B4-BE49-F238E27FC236}">
              <a16:creationId xmlns:a16="http://schemas.microsoft.com/office/drawing/2014/main" id="{1FD50B26-8313-4102-B439-88CBD46140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2" name="AutoShape 3" descr="(question)">
          <a:extLst>
            <a:ext uri="{FF2B5EF4-FFF2-40B4-BE49-F238E27FC236}">
              <a16:creationId xmlns:a16="http://schemas.microsoft.com/office/drawing/2014/main" id="{A3E253A8-D0A3-4DC9-B0BB-7BACA6E66F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3" name="AutoShape 3" descr="(question)">
          <a:extLst>
            <a:ext uri="{FF2B5EF4-FFF2-40B4-BE49-F238E27FC236}">
              <a16:creationId xmlns:a16="http://schemas.microsoft.com/office/drawing/2014/main" id="{59C28700-A544-4E5F-90E8-DB8D35C7C2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4" name="AutoShape 3" descr="(question)">
          <a:extLst>
            <a:ext uri="{FF2B5EF4-FFF2-40B4-BE49-F238E27FC236}">
              <a16:creationId xmlns:a16="http://schemas.microsoft.com/office/drawing/2014/main" id="{934352ED-C51F-4372-8991-6036F2276A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5" name="AutoShape 3" descr="(question)">
          <a:extLst>
            <a:ext uri="{FF2B5EF4-FFF2-40B4-BE49-F238E27FC236}">
              <a16:creationId xmlns:a16="http://schemas.microsoft.com/office/drawing/2014/main" id="{B9A2842B-0A81-4312-87F7-A539185FC1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6" name="AutoShape 3" descr="(question)">
          <a:extLst>
            <a:ext uri="{FF2B5EF4-FFF2-40B4-BE49-F238E27FC236}">
              <a16:creationId xmlns:a16="http://schemas.microsoft.com/office/drawing/2014/main" id="{F5A3A73D-60A7-4084-8642-C98C548AE02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7" name="AutoShape 3" descr="(question)">
          <a:extLst>
            <a:ext uri="{FF2B5EF4-FFF2-40B4-BE49-F238E27FC236}">
              <a16:creationId xmlns:a16="http://schemas.microsoft.com/office/drawing/2014/main" id="{A94B95D1-E524-45DC-906A-23E1CA4805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8" name="AutoShape 3" descr="(question)">
          <a:extLst>
            <a:ext uri="{FF2B5EF4-FFF2-40B4-BE49-F238E27FC236}">
              <a16:creationId xmlns:a16="http://schemas.microsoft.com/office/drawing/2014/main" id="{3187BFBF-92CF-43C1-AB81-B636EFE569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69" name="AutoShape 3" descr="(question)">
          <a:extLst>
            <a:ext uri="{FF2B5EF4-FFF2-40B4-BE49-F238E27FC236}">
              <a16:creationId xmlns:a16="http://schemas.microsoft.com/office/drawing/2014/main" id="{992709E3-72F6-4CF3-900D-116D548EE0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0" name="AutoShape 3" descr="(question)">
          <a:extLst>
            <a:ext uri="{FF2B5EF4-FFF2-40B4-BE49-F238E27FC236}">
              <a16:creationId xmlns:a16="http://schemas.microsoft.com/office/drawing/2014/main" id="{2B53A204-0823-4010-B513-FD9301DE7B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1" name="AutoShape 3" descr="(question)">
          <a:extLst>
            <a:ext uri="{FF2B5EF4-FFF2-40B4-BE49-F238E27FC236}">
              <a16:creationId xmlns:a16="http://schemas.microsoft.com/office/drawing/2014/main" id="{2AAC77E5-1482-430A-9F21-E0BFC886CF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2" name="AutoShape 3" descr="(question)">
          <a:extLst>
            <a:ext uri="{FF2B5EF4-FFF2-40B4-BE49-F238E27FC236}">
              <a16:creationId xmlns:a16="http://schemas.microsoft.com/office/drawing/2014/main" id="{543F2DE4-289A-4F6B-BC85-31C07FBBFB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3" name="AutoShape 3" descr="(question)">
          <a:extLst>
            <a:ext uri="{FF2B5EF4-FFF2-40B4-BE49-F238E27FC236}">
              <a16:creationId xmlns:a16="http://schemas.microsoft.com/office/drawing/2014/main" id="{6C7A1076-D907-4541-8381-7BBAE2DE7D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4" name="AutoShape 3" descr="(question)">
          <a:extLst>
            <a:ext uri="{FF2B5EF4-FFF2-40B4-BE49-F238E27FC236}">
              <a16:creationId xmlns:a16="http://schemas.microsoft.com/office/drawing/2014/main" id="{FC7BA1B2-F193-4211-9E51-3286E84CBC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5" name="AutoShape 3" descr="(question)">
          <a:extLst>
            <a:ext uri="{FF2B5EF4-FFF2-40B4-BE49-F238E27FC236}">
              <a16:creationId xmlns:a16="http://schemas.microsoft.com/office/drawing/2014/main" id="{0AB38570-4112-4A8A-8683-75CA8DBFAC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6" name="AutoShape 3" descr="(question)">
          <a:extLst>
            <a:ext uri="{FF2B5EF4-FFF2-40B4-BE49-F238E27FC236}">
              <a16:creationId xmlns:a16="http://schemas.microsoft.com/office/drawing/2014/main" id="{EB5D9B38-18F5-421E-B63E-BEDAB9FA9F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7" name="AutoShape 3" descr="(question)">
          <a:extLst>
            <a:ext uri="{FF2B5EF4-FFF2-40B4-BE49-F238E27FC236}">
              <a16:creationId xmlns:a16="http://schemas.microsoft.com/office/drawing/2014/main" id="{E87A6A92-8DD2-4FA4-8F30-6C1A4A2580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8" name="AutoShape 3" descr="(question)">
          <a:extLst>
            <a:ext uri="{FF2B5EF4-FFF2-40B4-BE49-F238E27FC236}">
              <a16:creationId xmlns:a16="http://schemas.microsoft.com/office/drawing/2014/main" id="{778DC817-93E1-4036-BD77-25DA782100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79" name="AutoShape 3" descr="(question)">
          <a:extLst>
            <a:ext uri="{FF2B5EF4-FFF2-40B4-BE49-F238E27FC236}">
              <a16:creationId xmlns:a16="http://schemas.microsoft.com/office/drawing/2014/main" id="{611F0DA1-1A91-40AF-9570-4665B439B1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0" name="AutoShape 3" descr="(question)">
          <a:extLst>
            <a:ext uri="{FF2B5EF4-FFF2-40B4-BE49-F238E27FC236}">
              <a16:creationId xmlns:a16="http://schemas.microsoft.com/office/drawing/2014/main" id="{9C92327B-25F7-42B8-9C2A-E76AF202D3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1" name="AutoShape 3" descr="(question)">
          <a:extLst>
            <a:ext uri="{FF2B5EF4-FFF2-40B4-BE49-F238E27FC236}">
              <a16:creationId xmlns:a16="http://schemas.microsoft.com/office/drawing/2014/main" id="{AD3E4200-F129-4691-B85C-A27D64D3132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2" name="AutoShape 3" descr="(question)">
          <a:extLst>
            <a:ext uri="{FF2B5EF4-FFF2-40B4-BE49-F238E27FC236}">
              <a16:creationId xmlns:a16="http://schemas.microsoft.com/office/drawing/2014/main" id="{2C2E0555-2C92-4A52-8F69-F1AF68194D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3" name="AutoShape 3" descr="(question)">
          <a:extLst>
            <a:ext uri="{FF2B5EF4-FFF2-40B4-BE49-F238E27FC236}">
              <a16:creationId xmlns:a16="http://schemas.microsoft.com/office/drawing/2014/main" id="{EB7619F6-8E52-43D3-B97B-E1078C7D76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4" name="AutoShape 3" descr="(question)">
          <a:extLst>
            <a:ext uri="{FF2B5EF4-FFF2-40B4-BE49-F238E27FC236}">
              <a16:creationId xmlns:a16="http://schemas.microsoft.com/office/drawing/2014/main" id="{74A7A310-7EA9-4FDF-BF2E-0B22EA6811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5" name="AutoShape 3" descr="(question)">
          <a:extLst>
            <a:ext uri="{FF2B5EF4-FFF2-40B4-BE49-F238E27FC236}">
              <a16:creationId xmlns:a16="http://schemas.microsoft.com/office/drawing/2014/main" id="{10A63FC1-7722-485A-98E0-1FB281682A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6" name="AutoShape 3" descr="(question)">
          <a:extLst>
            <a:ext uri="{FF2B5EF4-FFF2-40B4-BE49-F238E27FC236}">
              <a16:creationId xmlns:a16="http://schemas.microsoft.com/office/drawing/2014/main" id="{77A8EBA3-09EA-4F1C-B30D-1C08383866D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7" name="AutoShape 3" descr="(question)">
          <a:extLst>
            <a:ext uri="{FF2B5EF4-FFF2-40B4-BE49-F238E27FC236}">
              <a16:creationId xmlns:a16="http://schemas.microsoft.com/office/drawing/2014/main" id="{075C17A8-A2C8-4084-9E66-18B7DDD5AB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8" name="AutoShape 3" descr="(question)">
          <a:extLst>
            <a:ext uri="{FF2B5EF4-FFF2-40B4-BE49-F238E27FC236}">
              <a16:creationId xmlns:a16="http://schemas.microsoft.com/office/drawing/2014/main" id="{90891EE7-30BC-4682-A9F8-A786CF4C37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89" name="AutoShape 3" descr="(question)">
          <a:extLst>
            <a:ext uri="{FF2B5EF4-FFF2-40B4-BE49-F238E27FC236}">
              <a16:creationId xmlns:a16="http://schemas.microsoft.com/office/drawing/2014/main" id="{DACEE231-D58B-4D95-B6F1-CF4D4EB53B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0" name="AutoShape 3" descr="(question)">
          <a:extLst>
            <a:ext uri="{FF2B5EF4-FFF2-40B4-BE49-F238E27FC236}">
              <a16:creationId xmlns:a16="http://schemas.microsoft.com/office/drawing/2014/main" id="{A96CF68C-9178-4704-BC86-40F884A0E1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1" name="AutoShape 3" descr="(question)">
          <a:extLst>
            <a:ext uri="{FF2B5EF4-FFF2-40B4-BE49-F238E27FC236}">
              <a16:creationId xmlns:a16="http://schemas.microsoft.com/office/drawing/2014/main" id="{4671AC84-96BA-47FA-87C0-3A3EAA730BA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2" name="AutoShape 3" descr="(question)">
          <a:extLst>
            <a:ext uri="{FF2B5EF4-FFF2-40B4-BE49-F238E27FC236}">
              <a16:creationId xmlns:a16="http://schemas.microsoft.com/office/drawing/2014/main" id="{88E287E7-E2B2-4D25-A92F-75EF4E70C8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3" name="AutoShape 3" descr="(question)">
          <a:extLst>
            <a:ext uri="{FF2B5EF4-FFF2-40B4-BE49-F238E27FC236}">
              <a16:creationId xmlns:a16="http://schemas.microsoft.com/office/drawing/2014/main" id="{73354EB2-24D1-49A8-9922-3E65D3C1EA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4" name="AutoShape 3" descr="(question)">
          <a:extLst>
            <a:ext uri="{FF2B5EF4-FFF2-40B4-BE49-F238E27FC236}">
              <a16:creationId xmlns:a16="http://schemas.microsoft.com/office/drawing/2014/main" id="{529DA2F7-68B9-496A-8890-69694C9819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5" name="AutoShape 3" descr="(question)">
          <a:extLst>
            <a:ext uri="{FF2B5EF4-FFF2-40B4-BE49-F238E27FC236}">
              <a16:creationId xmlns:a16="http://schemas.microsoft.com/office/drawing/2014/main" id="{4DBC8ACC-6E09-4232-ADF9-ACDBE1C9DC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6" name="AutoShape 3" descr="(question)">
          <a:extLst>
            <a:ext uri="{FF2B5EF4-FFF2-40B4-BE49-F238E27FC236}">
              <a16:creationId xmlns:a16="http://schemas.microsoft.com/office/drawing/2014/main" id="{51D40D22-B9CC-41A6-9DD7-DF4A0501D6F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7" name="AutoShape 3" descr="(question)">
          <a:extLst>
            <a:ext uri="{FF2B5EF4-FFF2-40B4-BE49-F238E27FC236}">
              <a16:creationId xmlns:a16="http://schemas.microsoft.com/office/drawing/2014/main" id="{B755614D-39CC-46BA-B29F-D6E4915A9C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8" name="AutoShape 3" descr="(question)">
          <a:extLst>
            <a:ext uri="{FF2B5EF4-FFF2-40B4-BE49-F238E27FC236}">
              <a16:creationId xmlns:a16="http://schemas.microsoft.com/office/drawing/2014/main" id="{EB5EFFAD-73F7-4EED-9871-D8B5D097DE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599" name="AutoShape 3" descr="(question)">
          <a:extLst>
            <a:ext uri="{FF2B5EF4-FFF2-40B4-BE49-F238E27FC236}">
              <a16:creationId xmlns:a16="http://schemas.microsoft.com/office/drawing/2014/main" id="{BFDD3F2C-09D1-45FC-908B-5133CC1518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0" name="AutoShape 3" descr="(question)">
          <a:extLst>
            <a:ext uri="{FF2B5EF4-FFF2-40B4-BE49-F238E27FC236}">
              <a16:creationId xmlns:a16="http://schemas.microsoft.com/office/drawing/2014/main" id="{E3120AD5-6DB7-4598-ABA1-71E4248358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1" name="AutoShape 3" descr="(question)">
          <a:extLst>
            <a:ext uri="{FF2B5EF4-FFF2-40B4-BE49-F238E27FC236}">
              <a16:creationId xmlns:a16="http://schemas.microsoft.com/office/drawing/2014/main" id="{D72ACFF5-D0A2-415F-BDEC-B48ADF9283B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2" name="AutoShape 3" descr="(question)">
          <a:extLst>
            <a:ext uri="{FF2B5EF4-FFF2-40B4-BE49-F238E27FC236}">
              <a16:creationId xmlns:a16="http://schemas.microsoft.com/office/drawing/2014/main" id="{FC9777C0-51A8-4EF0-B5E7-B78FFA97EF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3" name="AutoShape 3" descr="(question)">
          <a:extLst>
            <a:ext uri="{FF2B5EF4-FFF2-40B4-BE49-F238E27FC236}">
              <a16:creationId xmlns:a16="http://schemas.microsoft.com/office/drawing/2014/main" id="{CF6D988D-6F11-475C-ADC1-C96B71299F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4" name="AutoShape 3" descr="(question)">
          <a:extLst>
            <a:ext uri="{FF2B5EF4-FFF2-40B4-BE49-F238E27FC236}">
              <a16:creationId xmlns:a16="http://schemas.microsoft.com/office/drawing/2014/main" id="{E9012190-F03B-437D-A9EB-F1F778E98A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5" name="AutoShape 3" descr="(question)">
          <a:extLst>
            <a:ext uri="{FF2B5EF4-FFF2-40B4-BE49-F238E27FC236}">
              <a16:creationId xmlns:a16="http://schemas.microsoft.com/office/drawing/2014/main" id="{D1241ADB-83D6-44E0-9567-3083E68BE5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6" name="AutoShape 3" descr="(question)">
          <a:extLst>
            <a:ext uri="{FF2B5EF4-FFF2-40B4-BE49-F238E27FC236}">
              <a16:creationId xmlns:a16="http://schemas.microsoft.com/office/drawing/2014/main" id="{44C7A19E-CA23-4983-9C86-9D47E027B31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7" name="AutoShape 3" descr="(question)">
          <a:extLst>
            <a:ext uri="{FF2B5EF4-FFF2-40B4-BE49-F238E27FC236}">
              <a16:creationId xmlns:a16="http://schemas.microsoft.com/office/drawing/2014/main" id="{4C92208C-23AC-4FC0-AE42-A10D03EC34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8" name="AutoShape 3" descr="(question)">
          <a:extLst>
            <a:ext uri="{FF2B5EF4-FFF2-40B4-BE49-F238E27FC236}">
              <a16:creationId xmlns:a16="http://schemas.microsoft.com/office/drawing/2014/main" id="{EA2C9B0B-B8E0-4D85-A4A9-43476E3461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09" name="AutoShape 3" descr="(question)">
          <a:extLst>
            <a:ext uri="{FF2B5EF4-FFF2-40B4-BE49-F238E27FC236}">
              <a16:creationId xmlns:a16="http://schemas.microsoft.com/office/drawing/2014/main" id="{5279FBD5-F2E5-4B39-B73D-4BD36FF6A6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0" name="AutoShape 3" descr="(question)">
          <a:extLst>
            <a:ext uri="{FF2B5EF4-FFF2-40B4-BE49-F238E27FC236}">
              <a16:creationId xmlns:a16="http://schemas.microsoft.com/office/drawing/2014/main" id="{350D9925-5210-4984-A988-2F8DB6390E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1" name="AutoShape 3" descr="(question)">
          <a:extLst>
            <a:ext uri="{FF2B5EF4-FFF2-40B4-BE49-F238E27FC236}">
              <a16:creationId xmlns:a16="http://schemas.microsoft.com/office/drawing/2014/main" id="{66EF2A30-642C-44E3-B5BC-5E5D20DCB1E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2" name="AutoShape 3" descr="(question)">
          <a:extLst>
            <a:ext uri="{FF2B5EF4-FFF2-40B4-BE49-F238E27FC236}">
              <a16:creationId xmlns:a16="http://schemas.microsoft.com/office/drawing/2014/main" id="{5C51BA69-FBC2-4F01-B8AC-159AB9F586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3" name="AutoShape 3" descr="(question)">
          <a:extLst>
            <a:ext uri="{FF2B5EF4-FFF2-40B4-BE49-F238E27FC236}">
              <a16:creationId xmlns:a16="http://schemas.microsoft.com/office/drawing/2014/main" id="{F1E7DB28-7C7F-452B-B133-F50F8ED933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4" name="AutoShape 3" descr="(question)">
          <a:extLst>
            <a:ext uri="{FF2B5EF4-FFF2-40B4-BE49-F238E27FC236}">
              <a16:creationId xmlns:a16="http://schemas.microsoft.com/office/drawing/2014/main" id="{9ABEC30E-F7CE-4A35-B2CF-9C9E280814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5" name="AutoShape 3" descr="(question)">
          <a:extLst>
            <a:ext uri="{FF2B5EF4-FFF2-40B4-BE49-F238E27FC236}">
              <a16:creationId xmlns:a16="http://schemas.microsoft.com/office/drawing/2014/main" id="{1F20B344-B220-44E8-8CB6-3BCB629EE9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6" name="AutoShape 3" descr="(question)">
          <a:extLst>
            <a:ext uri="{FF2B5EF4-FFF2-40B4-BE49-F238E27FC236}">
              <a16:creationId xmlns:a16="http://schemas.microsoft.com/office/drawing/2014/main" id="{885B25E4-7033-4110-A7B2-A964CDB4B2E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7" name="AutoShape 3" descr="(question)">
          <a:extLst>
            <a:ext uri="{FF2B5EF4-FFF2-40B4-BE49-F238E27FC236}">
              <a16:creationId xmlns:a16="http://schemas.microsoft.com/office/drawing/2014/main" id="{0077EBC4-1BC6-45B8-851B-FA3C26E631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8" name="AutoShape 3" descr="(question)">
          <a:extLst>
            <a:ext uri="{FF2B5EF4-FFF2-40B4-BE49-F238E27FC236}">
              <a16:creationId xmlns:a16="http://schemas.microsoft.com/office/drawing/2014/main" id="{C7E62067-18F6-4EDA-BF9B-0BC509691C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19" name="AutoShape 3" descr="(question)">
          <a:extLst>
            <a:ext uri="{FF2B5EF4-FFF2-40B4-BE49-F238E27FC236}">
              <a16:creationId xmlns:a16="http://schemas.microsoft.com/office/drawing/2014/main" id="{EB007739-95C9-46E7-A0DC-800C84460C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0" name="AutoShape 3" descr="(question)">
          <a:extLst>
            <a:ext uri="{FF2B5EF4-FFF2-40B4-BE49-F238E27FC236}">
              <a16:creationId xmlns:a16="http://schemas.microsoft.com/office/drawing/2014/main" id="{9B8B037E-5759-4AD1-AC5E-04FBD88510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1" name="AutoShape 3" descr="(question)">
          <a:extLst>
            <a:ext uri="{FF2B5EF4-FFF2-40B4-BE49-F238E27FC236}">
              <a16:creationId xmlns:a16="http://schemas.microsoft.com/office/drawing/2014/main" id="{58011236-3DA4-473A-8886-204983122D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2" name="AutoShape 3" descr="(question)">
          <a:extLst>
            <a:ext uri="{FF2B5EF4-FFF2-40B4-BE49-F238E27FC236}">
              <a16:creationId xmlns:a16="http://schemas.microsoft.com/office/drawing/2014/main" id="{C346C76F-02BC-47F9-9392-434A52A4C9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3" name="AutoShape 3" descr="(question)">
          <a:extLst>
            <a:ext uri="{FF2B5EF4-FFF2-40B4-BE49-F238E27FC236}">
              <a16:creationId xmlns:a16="http://schemas.microsoft.com/office/drawing/2014/main" id="{2B862221-8560-4A12-A2A0-4D134838F3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4" name="AutoShape 3" descr="(question)">
          <a:extLst>
            <a:ext uri="{FF2B5EF4-FFF2-40B4-BE49-F238E27FC236}">
              <a16:creationId xmlns:a16="http://schemas.microsoft.com/office/drawing/2014/main" id="{A33CD726-BBB2-47B6-988C-AF3FBBFA8BF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5" name="AutoShape 3" descr="(question)">
          <a:extLst>
            <a:ext uri="{FF2B5EF4-FFF2-40B4-BE49-F238E27FC236}">
              <a16:creationId xmlns:a16="http://schemas.microsoft.com/office/drawing/2014/main" id="{A0DF2737-9B97-4DC7-A434-37FE0B2E8A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6" name="AutoShape 3" descr="(question)">
          <a:extLst>
            <a:ext uri="{FF2B5EF4-FFF2-40B4-BE49-F238E27FC236}">
              <a16:creationId xmlns:a16="http://schemas.microsoft.com/office/drawing/2014/main" id="{91FC8866-9C5D-45F5-A2F7-1C72CEF5FC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7" name="AutoShape 3" descr="(question)">
          <a:extLst>
            <a:ext uri="{FF2B5EF4-FFF2-40B4-BE49-F238E27FC236}">
              <a16:creationId xmlns:a16="http://schemas.microsoft.com/office/drawing/2014/main" id="{FD8B2DBE-6367-4740-9DC6-3459BA7942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8" name="AutoShape 3" descr="(question)">
          <a:extLst>
            <a:ext uri="{FF2B5EF4-FFF2-40B4-BE49-F238E27FC236}">
              <a16:creationId xmlns:a16="http://schemas.microsoft.com/office/drawing/2014/main" id="{71820469-AEFB-452B-BD6D-2E27D6A099D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29" name="AutoShape 3" descr="(question)">
          <a:extLst>
            <a:ext uri="{FF2B5EF4-FFF2-40B4-BE49-F238E27FC236}">
              <a16:creationId xmlns:a16="http://schemas.microsoft.com/office/drawing/2014/main" id="{9AFDC76F-6238-48F9-88BF-0FD673D3B3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0" name="AutoShape 3" descr="(question)">
          <a:extLst>
            <a:ext uri="{FF2B5EF4-FFF2-40B4-BE49-F238E27FC236}">
              <a16:creationId xmlns:a16="http://schemas.microsoft.com/office/drawing/2014/main" id="{885E3426-9740-4B81-AE04-BAD05CFB67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1" name="AutoShape 3" descr="(question)">
          <a:extLst>
            <a:ext uri="{FF2B5EF4-FFF2-40B4-BE49-F238E27FC236}">
              <a16:creationId xmlns:a16="http://schemas.microsoft.com/office/drawing/2014/main" id="{91C48EBD-22E1-46B7-88CC-CE2914B296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2" name="AutoShape 3" descr="(question)">
          <a:extLst>
            <a:ext uri="{FF2B5EF4-FFF2-40B4-BE49-F238E27FC236}">
              <a16:creationId xmlns:a16="http://schemas.microsoft.com/office/drawing/2014/main" id="{5E01B628-BE33-435F-9191-4DE384F370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3" name="AutoShape 3" descr="(question)">
          <a:extLst>
            <a:ext uri="{FF2B5EF4-FFF2-40B4-BE49-F238E27FC236}">
              <a16:creationId xmlns:a16="http://schemas.microsoft.com/office/drawing/2014/main" id="{86B305B9-C3B5-4395-9256-908EBB4410D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4" name="AutoShape 3" descr="(question)">
          <a:extLst>
            <a:ext uri="{FF2B5EF4-FFF2-40B4-BE49-F238E27FC236}">
              <a16:creationId xmlns:a16="http://schemas.microsoft.com/office/drawing/2014/main" id="{1E1723D9-7385-4782-BB1C-8EB7A2A886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5" name="AutoShape 3" descr="(question)">
          <a:extLst>
            <a:ext uri="{FF2B5EF4-FFF2-40B4-BE49-F238E27FC236}">
              <a16:creationId xmlns:a16="http://schemas.microsoft.com/office/drawing/2014/main" id="{4B19A617-B667-4531-847A-FB9AC17153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6" name="AutoShape 3" descr="(question)">
          <a:extLst>
            <a:ext uri="{FF2B5EF4-FFF2-40B4-BE49-F238E27FC236}">
              <a16:creationId xmlns:a16="http://schemas.microsoft.com/office/drawing/2014/main" id="{002B610C-B5B2-49FF-B011-F94B4B1915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7" name="AutoShape 3" descr="(question)">
          <a:extLst>
            <a:ext uri="{FF2B5EF4-FFF2-40B4-BE49-F238E27FC236}">
              <a16:creationId xmlns:a16="http://schemas.microsoft.com/office/drawing/2014/main" id="{100D8913-7040-4B88-949F-982B1C7B48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8" name="AutoShape 3" descr="(question)">
          <a:extLst>
            <a:ext uri="{FF2B5EF4-FFF2-40B4-BE49-F238E27FC236}">
              <a16:creationId xmlns:a16="http://schemas.microsoft.com/office/drawing/2014/main" id="{3913158E-EFC3-4737-8C29-61A3E64819B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39" name="AutoShape 3" descr="(question)">
          <a:extLst>
            <a:ext uri="{FF2B5EF4-FFF2-40B4-BE49-F238E27FC236}">
              <a16:creationId xmlns:a16="http://schemas.microsoft.com/office/drawing/2014/main" id="{4E02E06C-D037-40BB-B35F-0EDA78D7A8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0" name="AutoShape 3" descr="(question)">
          <a:extLst>
            <a:ext uri="{FF2B5EF4-FFF2-40B4-BE49-F238E27FC236}">
              <a16:creationId xmlns:a16="http://schemas.microsoft.com/office/drawing/2014/main" id="{76F94503-6F48-4370-9362-8D85C328BE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1" name="AutoShape 3" descr="(question)">
          <a:extLst>
            <a:ext uri="{FF2B5EF4-FFF2-40B4-BE49-F238E27FC236}">
              <a16:creationId xmlns:a16="http://schemas.microsoft.com/office/drawing/2014/main" id="{9B61672F-0863-4781-AB39-B3E101BA0B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2" name="AutoShape 3" descr="(question)">
          <a:extLst>
            <a:ext uri="{FF2B5EF4-FFF2-40B4-BE49-F238E27FC236}">
              <a16:creationId xmlns:a16="http://schemas.microsoft.com/office/drawing/2014/main" id="{B6C4257C-0E6D-4C58-9A6B-E54AC93BB8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3" name="AutoShape 3" descr="(question)">
          <a:extLst>
            <a:ext uri="{FF2B5EF4-FFF2-40B4-BE49-F238E27FC236}">
              <a16:creationId xmlns:a16="http://schemas.microsoft.com/office/drawing/2014/main" id="{37FD5571-0B50-4662-B5BA-72BD2D62CBF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4" name="AutoShape 3" descr="(question)">
          <a:extLst>
            <a:ext uri="{FF2B5EF4-FFF2-40B4-BE49-F238E27FC236}">
              <a16:creationId xmlns:a16="http://schemas.microsoft.com/office/drawing/2014/main" id="{E660860A-ADA5-4663-B212-605BB8E170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5" name="AutoShape 3" descr="(question)">
          <a:extLst>
            <a:ext uri="{FF2B5EF4-FFF2-40B4-BE49-F238E27FC236}">
              <a16:creationId xmlns:a16="http://schemas.microsoft.com/office/drawing/2014/main" id="{F202BDDF-0068-4628-972F-3A16696F6E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6" name="AutoShape 3" descr="(question)">
          <a:extLst>
            <a:ext uri="{FF2B5EF4-FFF2-40B4-BE49-F238E27FC236}">
              <a16:creationId xmlns:a16="http://schemas.microsoft.com/office/drawing/2014/main" id="{ED9EBB28-CD5E-49C1-8AA9-4BD1648E1B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7" name="AutoShape 3" descr="(question)">
          <a:extLst>
            <a:ext uri="{FF2B5EF4-FFF2-40B4-BE49-F238E27FC236}">
              <a16:creationId xmlns:a16="http://schemas.microsoft.com/office/drawing/2014/main" id="{E1C59F39-091A-4C63-8E78-BE540E3B43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8" name="AutoShape 3" descr="(question)">
          <a:extLst>
            <a:ext uri="{FF2B5EF4-FFF2-40B4-BE49-F238E27FC236}">
              <a16:creationId xmlns:a16="http://schemas.microsoft.com/office/drawing/2014/main" id="{75F33109-67D3-4C4B-B182-46774ECA867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49" name="AutoShape 3" descr="(question)">
          <a:extLst>
            <a:ext uri="{FF2B5EF4-FFF2-40B4-BE49-F238E27FC236}">
              <a16:creationId xmlns:a16="http://schemas.microsoft.com/office/drawing/2014/main" id="{7D6329DD-7445-4ED2-8E6D-6275532E1D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0" name="AutoShape 3" descr="(question)">
          <a:extLst>
            <a:ext uri="{FF2B5EF4-FFF2-40B4-BE49-F238E27FC236}">
              <a16:creationId xmlns:a16="http://schemas.microsoft.com/office/drawing/2014/main" id="{0A92FD42-1507-4546-B293-D3F88E5657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1" name="AutoShape 3" descr="(question)">
          <a:extLst>
            <a:ext uri="{FF2B5EF4-FFF2-40B4-BE49-F238E27FC236}">
              <a16:creationId xmlns:a16="http://schemas.microsoft.com/office/drawing/2014/main" id="{FE0D8B18-8CA8-45C9-ACF9-1731184559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2" name="AutoShape 3" descr="(question)">
          <a:extLst>
            <a:ext uri="{FF2B5EF4-FFF2-40B4-BE49-F238E27FC236}">
              <a16:creationId xmlns:a16="http://schemas.microsoft.com/office/drawing/2014/main" id="{589610FD-DA0E-4370-AAC8-93BAB581AD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3" name="AutoShape 3" descr="(question)">
          <a:extLst>
            <a:ext uri="{FF2B5EF4-FFF2-40B4-BE49-F238E27FC236}">
              <a16:creationId xmlns:a16="http://schemas.microsoft.com/office/drawing/2014/main" id="{5F744AE8-949A-40D2-90C4-5555542D2C9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4" name="AutoShape 3" descr="(question)">
          <a:extLst>
            <a:ext uri="{FF2B5EF4-FFF2-40B4-BE49-F238E27FC236}">
              <a16:creationId xmlns:a16="http://schemas.microsoft.com/office/drawing/2014/main" id="{931ABF2A-A1EA-4246-80DC-FA781BED7B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5" name="AutoShape 3" descr="(question)">
          <a:extLst>
            <a:ext uri="{FF2B5EF4-FFF2-40B4-BE49-F238E27FC236}">
              <a16:creationId xmlns:a16="http://schemas.microsoft.com/office/drawing/2014/main" id="{12A45CB4-CE4C-4842-8F63-20A8D18A36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6" name="AutoShape 3" descr="(question)">
          <a:extLst>
            <a:ext uri="{FF2B5EF4-FFF2-40B4-BE49-F238E27FC236}">
              <a16:creationId xmlns:a16="http://schemas.microsoft.com/office/drawing/2014/main" id="{503C5F21-B395-43F4-84DF-4FC5CAFDF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7" name="AutoShape 3" descr="(question)">
          <a:extLst>
            <a:ext uri="{FF2B5EF4-FFF2-40B4-BE49-F238E27FC236}">
              <a16:creationId xmlns:a16="http://schemas.microsoft.com/office/drawing/2014/main" id="{7AA69529-43CB-4513-B751-206F46A2F7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8" name="AutoShape 3" descr="(question)">
          <a:extLst>
            <a:ext uri="{FF2B5EF4-FFF2-40B4-BE49-F238E27FC236}">
              <a16:creationId xmlns:a16="http://schemas.microsoft.com/office/drawing/2014/main" id="{33CB33D3-1B57-44EC-8D83-9609D08FEB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59" name="AutoShape 3" descr="(question)">
          <a:extLst>
            <a:ext uri="{FF2B5EF4-FFF2-40B4-BE49-F238E27FC236}">
              <a16:creationId xmlns:a16="http://schemas.microsoft.com/office/drawing/2014/main" id="{C0054376-03E8-40EF-80C0-E4D20AAE1E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0" name="AutoShape 3" descr="(question)">
          <a:extLst>
            <a:ext uri="{FF2B5EF4-FFF2-40B4-BE49-F238E27FC236}">
              <a16:creationId xmlns:a16="http://schemas.microsoft.com/office/drawing/2014/main" id="{C3BE0EF6-B605-4B39-9B83-A062C2C251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1" name="AutoShape 3" descr="(question)">
          <a:extLst>
            <a:ext uri="{FF2B5EF4-FFF2-40B4-BE49-F238E27FC236}">
              <a16:creationId xmlns:a16="http://schemas.microsoft.com/office/drawing/2014/main" id="{656DC7C0-8A67-491F-A2B1-9F0C408D9A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2" name="AutoShape 3" descr="(question)">
          <a:extLst>
            <a:ext uri="{FF2B5EF4-FFF2-40B4-BE49-F238E27FC236}">
              <a16:creationId xmlns:a16="http://schemas.microsoft.com/office/drawing/2014/main" id="{1020286E-D560-4F78-B08B-951C63A815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3" name="AutoShape 3" descr="(question)">
          <a:extLst>
            <a:ext uri="{FF2B5EF4-FFF2-40B4-BE49-F238E27FC236}">
              <a16:creationId xmlns:a16="http://schemas.microsoft.com/office/drawing/2014/main" id="{2844B340-D731-47BC-A6F7-687B770A1C4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4" name="AutoShape 3" descr="(question)">
          <a:extLst>
            <a:ext uri="{FF2B5EF4-FFF2-40B4-BE49-F238E27FC236}">
              <a16:creationId xmlns:a16="http://schemas.microsoft.com/office/drawing/2014/main" id="{C1C22802-EDB7-427C-B7EF-FDBDE1D23B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5" name="AutoShape 3" descr="(question)">
          <a:extLst>
            <a:ext uri="{FF2B5EF4-FFF2-40B4-BE49-F238E27FC236}">
              <a16:creationId xmlns:a16="http://schemas.microsoft.com/office/drawing/2014/main" id="{C748CF88-25C1-4D2E-9045-B8DDF713C1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6" name="AutoShape 3" descr="(question)">
          <a:extLst>
            <a:ext uri="{FF2B5EF4-FFF2-40B4-BE49-F238E27FC236}">
              <a16:creationId xmlns:a16="http://schemas.microsoft.com/office/drawing/2014/main" id="{EB2F8177-904B-40F7-B7DB-74BFFEE494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7" name="AutoShape 3" descr="(question)">
          <a:extLst>
            <a:ext uri="{FF2B5EF4-FFF2-40B4-BE49-F238E27FC236}">
              <a16:creationId xmlns:a16="http://schemas.microsoft.com/office/drawing/2014/main" id="{F6C1A832-2F81-47CC-B596-A77CD139A4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8" name="AutoShape 3" descr="(question)">
          <a:extLst>
            <a:ext uri="{FF2B5EF4-FFF2-40B4-BE49-F238E27FC236}">
              <a16:creationId xmlns:a16="http://schemas.microsoft.com/office/drawing/2014/main" id="{33A6FD69-E4BD-4560-937D-4083A6567CD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69" name="AutoShape 3" descr="(question)">
          <a:extLst>
            <a:ext uri="{FF2B5EF4-FFF2-40B4-BE49-F238E27FC236}">
              <a16:creationId xmlns:a16="http://schemas.microsoft.com/office/drawing/2014/main" id="{09DB7247-1EC0-4533-AB3C-65D1AAAF6C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0" name="AutoShape 3" descr="(question)">
          <a:extLst>
            <a:ext uri="{FF2B5EF4-FFF2-40B4-BE49-F238E27FC236}">
              <a16:creationId xmlns:a16="http://schemas.microsoft.com/office/drawing/2014/main" id="{917F770E-4254-4628-B7C8-BDC8D7D030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1" name="AutoShape 3" descr="(question)">
          <a:extLst>
            <a:ext uri="{FF2B5EF4-FFF2-40B4-BE49-F238E27FC236}">
              <a16:creationId xmlns:a16="http://schemas.microsoft.com/office/drawing/2014/main" id="{CD6D97C9-75B4-4207-8D91-DFC87FDA47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2" name="AutoShape 3" descr="(question)">
          <a:extLst>
            <a:ext uri="{FF2B5EF4-FFF2-40B4-BE49-F238E27FC236}">
              <a16:creationId xmlns:a16="http://schemas.microsoft.com/office/drawing/2014/main" id="{6DB1A056-C9F4-4173-8E48-075F177FC2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3" name="AutoShape 3" descr="(question)">
          <a:extLst>
            <a:ext uri="{FF2B5EF4-FFF2-40B4-BE49-F238E27FC236}">
              <a16:creationId xmlns:a16="http://schemas.microsoft.com/office/drawing/2014/main" id="{51703D5B-4A13-4282-A5D3-A1E5EC9545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4" name="AutoShape 3" descr="(question)">
          <a:extLst>
            <a:ext uri="{FF2B5EF4-FFF2-40B4-BE49-F238E27FC236}">
              <a16:creationId xmlns:a16="http://schemas.microsoft.com/office/drawing/2014/main" id="{0F3966F3-D1E4-44EE-BFD5-9E81834F63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5" name="AutoShape 3" descr="(question)">
          <a:extLst>
            <a:ext uri="{FF2B5EF4-FFF2-40B4-BE49-F238E27FC236}">
              <a16:creationId xmlns:a16="http://schemas.microsoft.com/office/drawing/2014/main" id="{B6436B3F-E7D3-4751-AF7E-6FB01C4F58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6" name="AutoShape 3" descr="(question)">
          <a:extLst>
            <a:ext uri="{FF2B5EF4-FFF2-40B4-BE49-F238E27FC236}">
              <a16:creationId xmlns:a16="http://schemas.microsoft.com/office/drawing/2014/main" id="{483E3FEC-7DE3-44A1-8195-1DC6E9381D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7" name="AutoShape 3" descr="(question)">
          <a:extLst>
            <a:ext uri="{FF2B5EF4-FFF2-40B4-BE49-F238E27FC236}">
              <a16:creationId xmlns:a16="http://schemas.microsoft.com/office/drawing/2014/main" id="{B0B411E3-CCEC-43E0-B51A-ABC358216D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8" name="AutoShape 3" descr="(question)">
          <a:extLst>
            <a:ext uri="{FF2B5EF4-FFF2-40B4-BE49-F238E27FC236}">
              <a16:creationId xmlns:a16="http://schemas.microsoft.com/office/drawing/2014/main" id="{6ED78E4D-EC50-441A-9F3D-B5C450F8B28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79" name="AutoShape 3" descr="(question)">
          <a:extLst>
            <a:ext uri="{FF2B5EF4-FFF2-40B4-BE49-F238E27FC236}">
              <a16:creationId xmlns:a16="http://schemas.microsoft.com/office/drawing/2014/main" id="{F85C8660-AB2C-44D4-9A88-3E78D01D9E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0" name="AutoShape 3" descr="(question)">
          <a:extLst>
            <a:ext uri="{FF2B5EF4-FFF2-40B4-BE49-F238E27FC236}">
              <a16:creationId xmlns:a16="http://schemas.microsoft.com/office/drawing/2014/main" id="{3C4DB4F7-CB38-4437-89B1-4D6956A13D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1" name="AutoShape 3" descr="(question)">
          <a:extLst>
            <a:ext uri="{FF2B5EF4-FFF2-40B4-BE49-F238E27FC236}">
              <a16:creationId xmlns:a16="http://schemas.microsoft.com/office/drawing/2014/main" id="{9F0B9E22-D8F6-4F00-BBD2-8C3D210B95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2" name="AutoShape 3" descr="(question)">
          <a:extLst>
            <a:ext uri="{FF2B5EF4-FFF2-40B4-BE49-F238E27FC236}">
              <a16:creationId xmlns:a16="http://schemas.microsoft.com/office/drawing/2014/main" id="{B5A75433-D103-4C09-B349-1B698F09A9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3" name="AutoShape 3" descr="(question)">
          <a:extLst>
            <a:ext uri="{FF2B5EF4-FFF2-40B4-BE49-F238E27FC236}">
              <a16:creationId xmlns:a16="http://schemas.microsoft.com/office/drawing/2014/main" id="{73D88F46-4FEF-4E81-B5CF-D7F11773AF3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4" name="AutoShape 3" descr="(question)">
          <a:extLst>
            <a:ext uri="{FF2B5EF4-FFF2-40B4-BE49-F238E27FC236}">
              <a16:creationId xmlns:a16="http://schemas.microsoft.com/office/drawing/2014/main" id="{DF8E3BF3-7159-41E4-9071-427A4D3D68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5" name="AutoShape 3" descr="(question)">
          <a:extLst>
            <a:ext uri="{FF2B5EF4-FFF2-40B4-BE49-F238E27FC236}">
              <a16:creationId xmlns:a16="http://schemas.microsoft.com/office/drawing/2014/main" id="{AF0AD577-0C01-427E-B764-7A4D1D59AC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6" name="AutoShape 3" descr="(question)">
          <a:extLst>
            <a:ext uri="{FF2B5EF4-FFF2-40B4-BE49-F238E27FC236}">
              <a16:creationId xmlns:a16="http://schemas.microsoft.com/office/drawing/2014/main" id="{66D4FF5E-6630-4218-85FC-B36F912A38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7" name="AutoShape 3" descr="(question)">
          <a:extLst>
            <a:ext uri="{FF2B5EF4-FFF2-40B4-BE49-F238E27FC236}">
              <a16:creationId xmlns:a16="http://schemas.microsoft.com/office/drawing/2014/main" id="{8FA19A05-BB27-4BDA-A24F-6BE8062493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8" name="AutoShape 3" descr="(question)">
          <a:extLst>
            <a:ext uri="{FF2B5EF4-FFF2-40B4-BE49-F238E27FC236}">
              <a16:creationId xmlns:a16="http://schemas.microsoft.com/office/drawing/2014/main" id="{87EA34B9-0746-41C0-948D-9FF62BC8CBD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89" name="AutoShape 3" descr="(question)">
          <a:extLst>
            <a:ext uri="{FF2B5EF4-FFF2-40B4-BE49-F238E27FC236}">
              <a16:creationId xmlns:a16="http://schemas.microsoft.com/office/drawing/2014/main" id="{0D00E783-6855-4B68-B269-BD8A8BB349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0" name="AutoShape 3" descr="(question)">
          <a:extLst>
            <a:ext uri="{FF2B5EF4-FFF2-40B4-BE49-F238E27FC236}">
              <a16:creationId xmlns:a16="http://schemas.microsoft.com/office/drawing/2014/main" id="{144CBB8D-CC47-4CD6-9E07-AF22394DEB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1" name="AutoShape 3" descr="(question)">
          <a:extLst>
            <a:ext uri="{FF2B5EF4-FFF2-40B4-BE49-F238E27FC236}">
              <a16:creationId xmlns:a16="http://schemas.microsoft.com/office/drawing/2014/main" id="{5280892A-DDFD-4223-81A8-63DE196A3B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2" name="AutoShape 3" descr="(question)">
          <a:extLst>
            <a:ext uri="{FF2B5EF4-FFF2-40B4-BE49-F238E27FC236}">
              <a16:creationId xmlns:a16="http://schemas.microsoft.com/office/drawing/2014/main" id="{18EDE15B-8106-429C-B6D0-58397C6CCF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3" name="AutoShape 3" descr="(question)">
          <a:extLst>
            <a:ext uri="{FF2B5EF4-FFF2-40B4-BE49-F238E27FC236}">
              <a16:creationId xmlns:a16="http://schemas.microsoft.com/office/drawing/2014/main" id="{B2631B9E-EBE5-4B84-B8BC-8A8865D1436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4" name="AutoShape 3" descr="(question)">
          <a:extLst>
            <a:ext uri="{FF2B5EF4-FFF2-40B4-BE49-F238E27FC236}">
              <a16:creationId xmlns:a16="http://schemas.microsoft.com/office/drawing/2014/main" id="{2100830E-EDDA-474D-8DD9-95BEEDB224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5" name="AutoShape 3" descr="(question)">
          <a:extLst>
            <a:ext uri="{FF2B5EF4-FFF2-40B4-BE49-F238E27FC236}">
              <a16:creationId xmlns:a16="http://schemas.microsoft.com/office/drawing/2014/main" id="{62221710-7221-49FE-942C-D3AF7FBEA9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6" name="AutoShape 3" descr="(question)">
          <a:extLst>
            <a:ext uri="{FF2B5EF4-FFF2-40B4-BE49-F238E27FC236}">
              <a16:creationId xmlns:a16="http://schemas.microsoft.com/office/drawing/2014/main" id="{7652A9D7-912E-4E2B-83BF-98D23ACB9F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7" name="AutoShape 3" descr="(question)">
          <a:extLst>
            <a:ext uri="{FF2B5EF4-FFF2-40B4-BE49-F238E27FC236}">
              <a16:creationId xmlns:a16="http://schemas.microsoft.com/office/drawing/2014/main" id="{BB896A12-5627-4276-8CA0-3B606AC5C9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8" name="AutoShape 3" descr="(question)">
          <a:extLst>
            <a:ext uri="{FF2B5EF4-FFF2-40B4-BE49-F238E27FC236}">
              <a16:creationId xmlns:a16="http://schemas.microsoft.com/office/drawing/2014/main" id="{563E66B7-B815-4132-B059-6E132CDF48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699" name="AutoShape 3" descr="(question)">
          <a:extLst>
            <a:ext uri="{FF2B5EF4-FFF2-40B4-BE49-F238E27FC236}">
              <a16:creationId xmlns:a16="http://schemas.microsoft.com/office/drawing/2014/main" id="{08FB42CA-2BB1-424E-BF2E-D20B545718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0" name="AutoShape 3" descr="(question)">
          <a:extLst>
            <a:ext uri="{FF2B5EF4-FFF2-40B4-BE49-F238E27FC236}">
              <a16:creationId xmlns:a16="http://schemas.microsoft.com/office/drawing/2014/main" id="{806894AD-8E75-4DB1-B363-371B43C74B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1" name="AutoShape 3" descr="(question)">
          <a:extLst>
            <a:ext uri="{FF2B5EF4-FFF2-40B4-BE49-F238E27FC236}">
              <a16:creationId xmlns:a16="http://schemas.microsoft.com/office/drawing/2014/main" id="{43B354AD-EB34-4639-9644-2122A2C905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2" name="AutoShape 3" descr="(question)">
          <a:extLst>
            <a:ext uri="{FF2B5EF4-FFF2-40B4-BE49-F238E27FC236}">
              <a16:creationId xmlns:a16="http://schemas.microsoft.com/office/drawing/2014/main" id="{47FFD0A7-2650-4724-BA87-14765EB623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3" name="AutoShape 3" descr="(question)">
          <a:extLst>
            <a:ext uri="{FF2B5EF4-FFF2-40B4-BE49-F238E27FC236}">
              <a16:creationId xmlns:a16="http://schemas.microsoft.com/office/drawing/2014/main" id="{AC365A75-455B-4973-A7B1-89E56705B75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4" name="AutoShape 3" descr="(question)">
          <a:extLst>
            <a:ext uri="{FF2B5EF4-FFF2-40B4-BE49-F238E27FC236}">
              <a16:creationId xmlns:a16="http://schemas.microsoft.com/office/drawing/2014/main" id="{1951616F-0ACF-4D63-8B54-133DD4AAAF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5" name="AutoShape 3" descr="(question)">
          <a:extLst>
            <a:ext uri="{FF2B5EF4-FFF2-40B4-BE49-F238E27FC236}">
              <a16:creationId xmlns:a16="http://schemas.microsoft.com/office/drawing/2014/main" id="{36FFF587-4501-426E-904F-FDC76AC3AA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6" name="AutoShape 3" descr="(question)">
          <a:extLst>
            <a:ext uri="{FF2B5EF4-FFF2-40B4-BE49-F238E27FC236}">
              <a16:creationId xmlns:a16="http://schemas.microsoft.com/office/drawing/2014/main" id="{F28CC691-4159-4378-BC62-D1B57251BE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7" name="AutoShape 3" descr="(question)">
          <a:extLst>
            <a:ext uri="{FF2B5EF4-FFF2-40B4-BE49-F238E27FC236}">
              <a16:creationId xmlns:a16="http://schemas.microsoft.com/office/drawing/2014/main" id="{880421FF-DCA6-4131-917C-BCA98B6D4E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8" name="AutoShape 3" descr="(question)">
          <a:extLst>
            <a:ext uri="{FF2B5EF4-FFF2-40B4-BE49-F238E27FC236}">
              <a16:creationId xmlns:a16="http://schemas.microsoft.com/office/drawing/2014/main" id="{A1479E7D-4F3F-4697-895E-DAE65741C7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09" name="AutoShape 3" descr="(question)">
          <a:extLst>
            <a:ext uri="{FF2B5EF4-FFF2-40B4-BE49-F238E27FC236}">
              <a16:creationId xmlns:a16="http://schemas.microsoft.com/office/drawing/2014/main" id="{5A2D6BD7-EFF8-4A13-8D74-13371375D4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0" name="AutoShape 3" descr="(question)">
          <a:extLst>
            <a:ext uri="{FF2B5EF4-FFF2-40B4-BE49-F238E27FC236}">
              <a16:creationId xmlns:a16="http://schemas.microsoft.com/office/drawing/2014/main" id="{47AF8F42-2995-4271-8F13-0FF69D17FB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1" name="AutoShape 3" descr="(question)">
          <a:extLst>
            <a:ext uri="{FF2B5EF4-FFF2-40B4-BE49-F238E27FC236}">
              <a16:creationId xmlns:a16="http://schemas.microsoft.com/office/drawing/2014/main" id="{7CE4B280-D56A-4B51-9FED-27F4FCA82E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2" name="AutoShape 3" descr="(question)">
          <a:extLst>
            <a:ext uri="{FF2B5EF4-FFF2-40B4-BE49-F238E27FC236}">
              <a16:creationId xmlns:a16="http://schemas.microsoft.com/office/drawing/2014/main" id="{59359404-1411-4821-A96C-260F29DBAC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3" name="AutoShape 3" descr="(question)">
          <a:extLst>
            <a:ext uri="{FF2B5EF4-FFF2-40B4-BE49-F238E27FC236}">
              <a16:creationId xmlns:a16="http://schemas.microsoft.com/office/drawing/2014/main" id="{EF5DEEDB-A0AB-4684-A39F-6207C10662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4" name="AutoShape 3" descr="(question)">
          <a:extLst>
            <a:ext uri="{FF2B5EF4-FFF2-40B4-BE49-F238E27FC236}">
              <a16:creationId xmlns:a16="http://schemas.microsoft.com/office/drawing/2014/main" id="{41785D0D-B9B4-47A0-A45A-FBF9C04527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5" name="AutoShape 3" descr="(question)">
          <a:extLst>
            <a:ext uri="{FF2B5EF4-FFF2-40B4-BE49-F238E27FC236}">
              <a16:creationId xmlns:a16="http://schemas.microsoft.com/office/drawing/2014/main" id="{DE17B95D-243D-44F4-A409-FC43021E86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6" name="AutoShape 3" descr="(question)">
          <a:extLst>
            <a:ext uri="{FF2B5EF4-FFF2-40B4-BE49-F238E27FC236}">
              <a16:creationId xmlns:a16="http://schemas.microsoft.com/office/drawing/2014/main" id="{592B8672-CC96-4889-8C0F-3503E6DA97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7" name="AutoShape 3" descr="(question)">
          <a:extLst>
            <a:ext uri="{FF2B5EF4-FFF2-40B4-BE49-F238E27FC236}">
              <a16:creationId xmlns:a16="http://schemas.microsoft.com/office/drawing/2014/main" id="{3C125EF5-F7BA-421C-A3FE-9EC6B378E2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8" name="AutoShape 3" descr="(question)">
          <a:extLst>
            <a:ext uri="{FF2B5EF4-FFF2-40B4-BE49-F238E27FC236}">
              <a16:creationId xmlns:a16="http://schemas.microsoft.com/office/drawing/2014/main" id="{578B371B-4E66-448F-AE5E-4DCE9462C5F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19" name="AutoShape 3" descr="(question)">
          <a:extLst>
            <a:ext uri="{FF2B5EF4-FFF2-40B4-BE49-F238E27FC236}">
              <a16:creationId xmlns:a16="http://schemas.microsoft.com/office/drawing/2014/main" id="{59FFA671-B0D6-41CD-99C7-2B0567638E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0" name="AutoShape 3" descr="(question)">
          <a:extLst>
            <a:ext uri="{FF2B5EF4-FFF2-40B4-BE49-F238E27FC236}">
              <a16:creationId xmlns:a16="http://schemas.microsoft.com/office/drawing/2014/main" id="{C0DF8626-EE8E-4F0B-B866-D1237917D0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1" name="AutoShape 3" descr="(question)">
          <a:extLst>
            <a:ext uri="{FF2B5EF4-FFF2-40B4-BE49-F238E27FC236}">
              <a16:creationId xmlns:a16="http://schemas.microsoft.com/office/drawing/2014/main" id="{87526FEF-3F1B-4A87-B9B2-828805895C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2" name="AutoShape 3" descr="(question)">
          <a:extLst>
            <a:ext uri="{FF2B5EF4-FFF2-40B4-BE49-F238E27FC236}">
              <a16:creationId xmlns:a16="http://schemas.microsoft.com/office/drawing/2014/main" id="{61075E6F-2DBA-44BB-B1D2-48BF564CBA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3" name="AutoShape 3" descr="(question)">
          <a:extLst>
            <a:ext uri="{FF2B5EF4-FFF2-40B4-BE49-F238E27FC236}">
              <a16:creationId xmlns:a16="http://schemas.microsoft.com/office/drawing/2014/main" id="{D3C81683-96A8-4F52-9EE1-DCDF1BF09E4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4" name="AutoShape 3" descr="(question)">
          <a:extLst>
            <a:ext uri="{FF2B5EF4-FFF2-40B4-BE49-F238E27FC236}">
              <a16:creationId xmlns:a16="http://schemas.microsoft.com/office/drawing/2014/main" id="{1EAE5269-B8EF-41EF-B987-D0CF3CF60C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5" name="AutoShape 3" descr="(question)">
          <a:extLst>
            <a:ext uri="{FF2B5EF4-FFF2-40B4-BE49-F238E27FC236}">
              <a16:creationId xmlns:a16="http://schemas.microsoft.com/office/drawing/2014/main" id="{F6614E67-EC5A-40E0-B066-FC01A441BC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6" name="AutoShape 3" descr="(question)">
          <a:extLst>
            <a:ext uri="{FF2B5EF4-FFF2-40B4-BE49-F238E27FC236}">
              <a16:creationId xmlns:a16="http://schemas.microsoft.com/office/drawing/2014/main" id="{8D1E81B1-DB98-478E-9DC0-052C4B40F0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7" name="AutoShape 3" descr="(question)">
          <a:extLst>
            <a:ext uri="{FF2B5EF4-FFF2-40B4-BE49-F238E27FC236}">
              <a16:creationId xmlns:a16="http://schemas.microsoft.com/office/drawing/2014/main" id="{ED39F56C-8663-4E73-9C65-3A58B60CA5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8" name="AutoShape 3" descr="(question)">
          <a:extLst>
            <a:ext uri="{FF2B5EF4-FFF2-40B4-BE49-F238E27FC236}">
              <a16:creationId xmlns:a16="http://schemas.microsoft.com/office/drawing/2014/main" id="{D822ADFE-D913-4A49-AE82-01104B1251C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29" name="AutoShape 3" descr="(question)">
          <a:extLst>
            <a:ext uri="{FF2B5EF4-FFF2-40B4-BE49-F238E27FC236}">
              <a16:creationId xmlns:a16="http://schemas.microsoft.com/office/drawing/2014/main" id="{0FC4AE7C-454B-42A4-88FC-52D5A8DE00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0" name="AutoShape 3" descr="(question)">
          <a:extLst>
            <a:ext uri="{FF2B5EF4-FFF2-40B4-BE49-F238E27FC236}">
              <a16:creationId xmlns:a16="http://schemas.microsoft.com/office/drawing/2014/main" id="{2E280ABD-FCEE-410F-8458-CD0438CB38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1" name="AutoShape 3" descr="(question)">
          <a:extLst>
            <a:ext uri="{FF2B5EF4-FFF2-40B4-BE49-F238E27FC236}">
              <a16:creationId xmlns:a16="http://schemas.microsoft.com/office/drawing/2014/main" id="{BD67B9DF-1008-4895-893A-45DE9882D6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2" name="AutoShape 3" descr="(question)">
          <a:extLst>
            <a:ext uri="{FF2B5EF4-FFF2-40B4-BE49-F238E27FC236}">
              <a16:creationId xmlns:a16="http://schemas.microsoft.com/office/drawing/2014/main" id="{5F33D406-7EEE-4C97-BE3A-E9D93E8B49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3" name="AutoShape 3" descr="(question)">
          <a:extLst>
            <a:ext uri="{FF2B5EF4-FFF2-40B4-BE49-F238E27FC236}">
              <a16:creationId xmlns:a16="http://schemas.microsoft.com/office/drawing/2014/main" id="{FC98ECE4-6E63-4156-86E4-92E2C7BD868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4" name="AutoShape 3" descr="(question)">
          <a:extLst>
            <a:ext uri="{FF2B5EF4-FFF2-40B4-BE49-F238E27FC236}">
              <a16:creationId xmlns:a16="http://schemas.microsoft.com/office/drawing/2014/main" id="{1A4BED79-A841-4F37-A80F-3798406CB3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5" name="AutoShape 3" descr="(question)">
          <a:extLst>
            <a:ext uri="{FF2B5EF4-FFF2-40B4-BE49-F238E27FC236}">
              <a16:creationId xmlns:a16="http://schemas.microsoft.com/office/drawing/2014/main" id="{3621A71E-A196-4111-9D49-8B222AE09E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6" name="AutoShape 3" descr="(question)">
          <a:extLst>
            <a:ext uri="{FF2B5EF4-FFF2-40B4-BE49-F238E27FC236}">
              <a16:creationId xmlns:a16="http://schemas.microsoft.com/office/drawing/2014/main" id="{6D80A61E-BA3E-42AF-A196-E3345185DF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7" name="AutoShape 3" descr="(question)">
          <a:extLst>
            <a:ext uri="{FF2B5EF4-FFF2-40B4-BE49-F238E27FC236}">
              <a16:creationId xmlns:a16="http://schemas.microsoft.com/office/drawing/2014/main" id="{74280DC3-ABBD-446F-9ED7-B5D9595EC6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8" name="AutoShape 3" descr="(question)">
          <a:extLst>
            <a:ext uri="{FF2B5EF4-FFF2-40B4-BE49-F238E27FC236}">
              <a16:creationId xmlns:a16="http://schemas.microsoft.com/office/drawing/2014/main" id="{C27734D3-46F7-4759-896F-0F0154EB398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39" name="AutoShape 3" descr="(question)">
          <a:extLst>
            <a:ext uri="{FF2B5EF4-FFF2-40B4-BE49-F238E27FC236}">
              <a16:creationId xmlns:a16="http://schemas.microsoft.com/office/drawing/2014/main" id="{4DE71F11-377A-4FC4-BD04-86CD45B8D1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0" name="AutoShape 3" descr="(question)">
          <a:extLst>
            <a:ext uri="{FF2B5EF4-FFF2-40B4-BE49-F238E27FC236}">
              <a16:creationId xmlns:a16="http://schemas.microsoft.com/office/drawing/2014/main" id="{819E1669-1488-49C3-961E-485D6413E7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1" name="AutoShape 3" descr="(question)">
          <a:extLst>
            <a:ext uri="{FF2B5EF4-FFF2-40B4-BE49-F238E27FC236}">
              <a16:creationId xmlns:a16="http://schemas.microsoft.com/office/drawing/2014/main" id="{DFB80064-A2A9-4F40-98CF-162F8FF084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2" name="AutoShape 3" descr="(question)">
          <a:extLst>
            <a:ext uri="{FF2B5EF4-FFF2-40B4-BE49-F238E27FC236}">
              <a16:creationId xmlns:a16="http://schemas.microsoft.com/office/drawing/2014/main" id="{877ECB47-BB46-45C7-929B-936E7FAEE2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3" name="AutoShape 3" descr="(question)">
          <a:extLst>
            <a:ext uri="{FF2B5EF4-FFF2-40B4-BE49-F238E27FC236}">
              <a16:creationId xmlns:a16="http://schemas.microsoft.com/office/drawing/2014/main" id="{77A9E625-9FFF-4FB5-A1D2-C3B63B6D464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4" name="AutoShape 3" descr="(question)">
          <a:extLst>
            <a:ext uri="{FF2B5EF4-FFF2-40B4-BE49-F238E27FC236}">
              <a16:creationId xmlns:a16="http://schemas.microsoft.com/office/drawing/2014/main" id="{6B952C03-67C0-4D02-9FB5-3B71908919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5" name="AutoShape 3" descr="(question)">
          <a:extLst>
            <a:ext uri="{FF2B5EF4-FFF2-40B4-BE49-F238E27FC236}">
              <a16:creationId xmlns:a16="http://schemas.microsoft.com/office/drawing/2014/main" id="{3D043220-136B-4950-B8FA-AC21CB7D44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6" name="AutoShape 3" descr="(question)">
          <a:extLst>
            <a:ext uri="{FF2B5EF4-FFF2-40B4-BE49-F238E27FC236}">
              <a16:creationId xmlns:a16="http://schemas.microsoft.com/office/drawing/2014/main" id="{F3B2B2CF-5D69-4302-BA03-0912D9A928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7" name="AutoShape 3" descr="(question)">
          <a:extLst>
            <a:ext uri="{FF2B5EF4-FFF2-40B4-BE49-F238E27FC236}">
              <a16:creationId xmlns:a16="http://schemas.microsoft.com/office/drawing/2014/main" id="{C19563E5-7D0D-440E-AF92-D29B679252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8" name="AutoShape 3" descr="(question)">
          <a:extLst>
            <a:ext uri="{FF2B5EF4-FFF2-40B4-BE49-F238E27FC236}">
              <a16:creationId xmlns:a16="http://schemas.microsoft.com/office/drawing/2014/main" id="{EFB2B071-CDE8-4D19-AE06-9B5A132C5D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49" name="AutoShape 3" descr="(question)">
          <a:extLst>
            <a:ext uri="{FF2B5EF4-FFF2-40B4-BE49-F238E27FC236}">
              <a16:creationId xmlns:a16="http://schemas.microsoft.com/office/drawing/2014/main" id="{896E1C17-1507-4FE7-83FB-C6FA7DA08B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0" name="AutoShape 3" descr="(question)">
          <a:extLst>
            <a:ext uri="{FF2B5EF4-FFF2-40B4-BE49-F238E27FC236}">
              <a16:creationId xmlns:a16="http://schemas.microsoft.com/office/drawing/2014/main" id="{FAD005C5-2C0D-40A0-830C-63C4584B7A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1" name="AutoShape 3" descr="(question)">
          <a:extLst>
            <a:ext uri="{FF2B5EF4-FFF2-40B4-BE49-F238E27FC236}">
              <a16:creationId xmlns:a16="http://schemas.microsoft.com/office/drawing/2014/main" id="{F0184CB6-AAD7-4D7B-9814-0246B21AA7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2" name="AutoShape 3" descr="(question)">
          <a:extLst>
            <a:ext uri="{FF2B5EF4-FFF2-40B4-BE49-F238E27FC236}">
              <a16:creationId xmlns:a16="http://schemas.microsoft.com/office/drawing/2014/main" id="{A980F755-D04C-4C0C-8B83-C24F0D08F8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3" name="AutoShape 3" descr="(question)">
          <a:extLst>
            <a:ext uri="{FF2B5EF4-FFF2-40B4-BE49-F238E27FC236}">
              <a16:creationId xmlns:a16="http://schemas.microsoft.com/office/drawing/2014/main" id="{C80A499D-0834-40D0-81B8-F8F6F794D61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4" name="AutoShape 3" descr="(question)">
          <a:extLst>
            <a:ext uri="{FF2B5EF4-FFF2-40B4-BE49-F238E27FC236}">
              <a16:creationId xmlns:a16="http://schemas.microsoft.com/office/drawing/2014/main" id="{8902EB96-9BBB-4E1E-8983-45B815D771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5" name="AutoShape 3" descr="(question)">
          <a:extLst>
            <a:ext uri="{FF2B5EF4-FFF2-40B4-BE49-F238E27FC236}">
              <a16:creationId xmlns:a16="http://schemas.microsoft.com/office/drawing/2014/main" id="{32DDDFF5-E641-4F13-AB13-425A54F7F1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6" name="AutoShape 3" descr="(question)">
          <a:extLst>
            <a:ext uri="{FF2B5EF4-FFF2-40B4-BE49-F238E27FC236}">
              <a16:creationId xmlns:a16="http://schemas.microsoft.com/office/drawing/2014/main" id="{286BA371-9652-438E-B295-6ABD0614B3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7" name="AutoShape 3" descr="(question)">
          <a:extLst>
            <a:ext uri="{FF2B5EF4-FFF2-40B4-BE49-F238E27FC236}">
              <a16:creationId xmlns:a16="http://schemas.microsoft.com/office/drawing/2014/main" id="{F5C7AAE2-8EBD-4BD4-A779-1B04395AB1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8" name="AutoShape 3" descr="(question)">
          <a:extLst>
            <a:ext uri="{FF2B5EF4-FFF2-40B4-BE49-F238E27FC236}">
              <a16:creationId xmlns:a16="http://schemas.microsoft.com/office/drawing/2014/main" id="{2BDAA4CD-FCBE-4D5C-8DA8-0D0D2F7EF88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59" name="AutoShape 3" descr="(question)">
          <a:extLst>
            <a:ext uri="{FF2B5EF4-FFF2-40B4-BE49-F238E27FC236}">
              <a16:creationId xmlns:a16="http://schemas.microsoft.com/office/drawing/2014/main" id="{D7E880FC-894D-4862-8740-CB2773503C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0" name="AutoShape 3" descr="(question)">
          <a:extLst>
            <a:ext uri="{FF2B5EF4-FFF2-40B4-BE49-F238E27FC236}">
              <a16:creationId xmlns:a16="http://schemas.microsoft.com/office/drawing/2014/main" id="{C6B467CA-5791-43F5-9605-A1D80E6A5B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1" name="AutoShape 3" descr="(question)">
          <a:extLst>
            <a:ext uri="{FF2B5EF4-FFF2-40B4-BE49-F238E27FC236}">
              <a16:creationId xmlns:a16="http://schemas.microsoft.com/office/drawing/2014/main" id="{45492DD4-365E-4E6C-9E17-6527E342E5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2" name="AutoShape 3" descr="(question)">
          <a:extLst>
            <a:ext uri="{FF2B5EF4-FFF2-40B4-BE49-F238E27FC236}">
              <a16:creationId xmlns:a16="http://schemas.microsoft.com/office/drawing/2014/main" id="{4307E0E8-41B4-4BA3-A445-C0200E6F16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3" name="AutoShape 3" descr="(question)">
          <a:extLst>
            <a:ext uri="{FF2B5EF4-FFF2-40B4-BE49-F238E27FC236}">
              <a16:creationId xmlns:a16="http://schemas.microsoft.com/office/drawing/2014/main" id="{3A6B83AC-A042-45AD-BC82-3D2C5BF431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4" name="AutoShape 3" descr="(question)">
          <a:extLst>
            <a:ext uri="{FF2B5EF4-FFF2-40B4-BE49-F238E27FC236}">
              <a16:creationId xmlns:a16="http://schemas.microsoft.com/office/drawing/2014/main" id="{5B6A0C78-0D5F-43A4-8929-E0188A6E75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5" name="AutoShape 3" descr="(question)">
          <a:extLst>
            <a:ext uri="{FF2B5EF4-FFF2-40B4-BE49-F238E27FC236}">
              <a16:creationId xmlns:a16="http://schemas.microsoft.com/office/drawing/2014/main" id="{1F02E07D-A7CC-4170-BAAB-B4287354E4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6" name="AutoShape 3" descr="(question)">
          <a:extLst>
            <a:ext uri="{FF2B5EF4-FFF2-40B4-BE49-F238E27FC236}">
              <a16:creationId xmlns:a16="http://schemas.microsoft.com/office/drawing/2014/main" id="{424C1E4A-182B-48AA-B861-B43DC3CB1F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7" name="AutoShape 3" descr="(question)">
          <a:extLst>
            <a:ext uri="{FF2B5EF4-FFF2-40B4-BE49-F238E27FC236}">
              <a16:creationId xmlns:a16="http://schemas.microsoft.com/office/drawing/2014/main" id="{23F01343-5F04-498E-BC84-F96037EA06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8" name="AutoShape 3" descr="(question)">
          <a:extLst>
            <a:ext uri="{FF2B5EF4-FFF2-40B4-BE49-F238E27FC236}">
              <a16:creationId xmlns:a16="http://schemas.microsoft.com/office/drawing/2014/main" id="{1B9E5DB5-0928-42AE-8B14-CC61D40B614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69" name="AutoShape 3" descr="(question)">
          <a:extLst>
            <a:ext uri="{FF2B5EF4-FFF2-40B4-BE49-F238E27FC236}">
              <a16:creationId xmlns:a16="http://schemas.microsoft.com/office/drawing/2014/main" id="{F4A6BC00-22C1-4E96-962F-B26BE28041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0" name="AutoShape 3" descr="(question)">
          <a:extLst>
            <a:ext uri="{FF2B5EF4-FFF2-40B4-BE49-F238E27FC236}">
              <a16:creationId xmlns:a16="http://schemas.microsoft.com/office/drawing/2014/main" id="{380FCF93-B646-42E4-BDEA-417727545D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1" name="AutoShape 3" descr="(question)">
          <a:extLst>
            <a:ext uri="{FF2B5EF4-FFF2-40B4-BE49-F238E27FC236}">
              <a16:creationId xmlns:a16="http://schemas.microsoft.com/office/drawing/2014/main" id="{E451E388-E84D-409B-90BD-53F9195104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2" name="AutoShape 3" descr="(question)">
          <a:extLst>
            <a:ext uri="{FF2B5EF4-FFF2-40B4-BE49-F238E27FC236}">
              <a16:creationId xmlns:a16="http://schemas.microsoft.com/office/drawing/2014/main" id="{787D70D2-38F2-496B-A846-DA43D8529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3" name="AutoShape 3" descr="(question)">
          <a:extLst>
            <a:ext uri="{FF2B5EF4-FFF2-40B4-BE49-F238E27FC236}">
              <a16:creationId xmlns:a16="http://schemas.microsoft.com/office/drawing/2014/main" id="{438C0989-4F11-4A4A-8E99-72AE873EAC6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4" name="AutoShape 3" descr="(question)">
          <a:extLst>
            <a:ext uri="{FF2B5EF4-FFF2-40B4-BE49-F238E27FC236}">
              <a16:creationId xmlns:a16="http://schemas.microsoft.com/office/drawing/2014/main" id="{096E155F-6B42-4C6A-B2A4-C9BE5C709E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5" name="AutoShape 3" descr="(question)">
          <a:extLst>
            <a:ext uri="{FF2B5EF4-FFF2-40B4-BE49-F238E27FC236}">
              <a16:creationId xmlns:a16="http://schemas.microsoft.com/office/drawing/2014/main" id="{D07B2028-8752-4099-8D0F-B21FC91A3C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6" name="AutoShape 3" descr="(question)">
          <a:extLst>
            <a:ext uri="{FF2B5EF4-FFF2-40B4-BE49-F238E27FC236}">
              <a16:creationId xmlns:a16="http://schemas.microsoft.com/office/drawing/2014/main" id="{5D91C655-E32B-4C95-A9A6-68D15C8305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7" name="AutoShape 3" descr="(question)">
          <a:extLst>
            <a:ext uri="{FF2B5EF4-FFF2-40B4-BE49-F238E27FC236}">
              <a16:creationId xmlns:a16="http://schemas.microsoft.com/office/drawing/2014/main" id="{B5A549CD-5899-42FC-8066-5A6B5B4C7B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8" name="AutoShape 3" descr="(question)">
          <a:extLst>
            <a:ext uri="{FF2B5EF4-FFF2-40B4-BE49-F238E27FC236}">
              <a16:creationId xmlns:a16="http://schemas.microsoft.com/office/drawing/2014/main" id="{4F2CDDFD-96C3-42B0-94E9-FD4BABC675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79" name="AutoShape 3" descr="(question)">
          <a:extLst>
            <a:ext uri="{FF2B5EF4-FFF2-40B4-BE49-F238E27FC236}">
              <a16:creationId xmlns:a16="http://schemas.microsoft.com/office/drawing/2014/main" id="{B27C783B-C3D6-49A0-94D2-034523E169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0" name="AutoShape 3" descr="(question)">
          <a:extLst>
            <a:ext uri="{FF2B5EF4-FFF2-40B4-BE49-F238E27FC236}">
              <a16:creationId xmlns:a16="http://schemas.microsoft.com/office/drawing/2014/main" id="{01C1EDFC-1C9F-45CA-9A32-CCEFF6E7D79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1" name="AutoShape 3" descr="(question)">
          <a:extLst>
            <a:ext uri="{FF2B5EF4-FFF2-40B4-BE49-F238E27FC236}">
              <a16:creationId xmlns:a16="http://schemas.microsoft.com/office/drawing/2014/main" id="{0B7EBF36-1A3A-4975-9AC7-8BEEC86330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2" name="AutoShape 3" descr="(question)">
          <a:extLst>
            <a:ext uri="{FF2B5EF4-FFF2-40B4-BE49-F238E27FC236}">
              <a16:creationId xmlns:a16="http://schemas.microsoft.com/office/drawing/2014/main" id="{838D1F73-39E1-4AB3-B651-98EE79C3ED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3" name="AutoShape 3" descr="(question)">
          <a:extLst>
            <a:ext uri="{FF2B5EF4-FFF2-40B4-BE49-F238E27FC236}">
              <a16:creationId xmlns:a16="http://schemas.microsoft.com/office/drawing/2014/main" id="{9FAE41A6-4A3E-4357-9D5B-D0348EA203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4" name="AutoShape 3" descr="(question)">
          <a:extLst>
            <a:ext uri="{FF2B5EF4-FFF2-40B4-BE49-F238E27FC236}">
              <a16:creationId xmlns:a16="http://schemas.microsoft.com/office/drawing/2014/main" id="{83B44860-0C4D-440E-A598-3E7AE4E4152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5" name="AutoShape 3" descr="(question)">
          <a:extLst>
            <a:ext uri="{FF2B5EF4-FFF2-40B4-BE49-F238E27FC236}">
              <a16:creationId xmlns:a16="http://schemas.microsoft.com/office/drawing/2014/main" id="{DA12369F-E357-49D1-AE10-9B13FE4D0D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6" name="AutoShape 3" descr="(question)">
          <a:extLst>
            <a:ext uri="{FF2B5EF4-FFF2-40B4-BE49-F238E27FC236}">
              <a16:creationId xmlns:a16="http://schemas.microsoft.com/office/drawing/2014/main" id="{7BC65199-98F9-4DA4-B7EA-727266FAAF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7" name="AutoShape 3" descr="(question)">
          <a:extLst>
            <a:ext uri="{FF2B5EF4-FFF2-40B4-BE49-F238E27FC236}">
              <a16:creationId xmlns:a16="http://schemas.microsoft.com/office/drawing/2014/main" id="{EECC62A7-F26A-4632-A2EE-DE676BE882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8" name="AutoShape 3" descr="(question)">
          <a:extLst>
            <a:ext uri="{FF2B5EF4-FFF2-40B4-BE49-F238E27FC236}">
              <a16:creationId xmlns:a16="http://schemas.microsoft.com/office/drawing/2014/main" id="{B4EB06E7-EA05-4582-8207-18E6958DBC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89" name="AutoShape 3" descr="(question)">
          <a:extLst>
            <a:ext uri="{FF2B5EF4-FFF2-40B4-BE49-F238E27FC236}">
              <a16:creationId xmlns:a16="http://schemas.microsoft.com/office/drawing/2014/main" id="{EE01B768-7CFB-450C-B154-288DA8CBA0C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0" name="AutoShape 3" descr="(question)">
          <a:extLst>
            <a:ext uri="{FF2B5EF4-FFF2-40B4-BE49-F238E27FC236}">
              <a16:creationId xmlns:a16="http://schemas.microsoft.com/office/drawing/2014/main" id="{87E961F1-B109-4151-A63D-7E79B73518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1" name="AutoShape 3" descr="(question)">
          <a:extLst>
            <a:ext uri="{FF2B5EF4-FFF2-40B4-BE49-F238E27FC236}">
              <a16:creationId xmlns:a16="http://schemas.microsoft.com/office/drawing/2014/main" id="{4A655313-92EB-4680-A252-12B32FBE35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2" name="AutoShape 3" descr="(question)">
          <a:extLst>
            <a:ext uri="{FF2B5EF4-FFF2-40B4-BE49-F238E27FC236}">
              <a16:creationId xmlns:a16="http://schemas.microsoft.com/office/drawing/2014/main" id="{5B815523-F72C-4358-BFFC-8A96D7AB6D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3" name="AutoShape 3" descr="(question)">
          <a:extLst>
            <a:ext uri="{FF2B5EF4-FFF2-40B4-BE49-F238E27FC236}">
              <a16:creationId xmlns:a16="http://schemas.microsoft.com/office/drawing/2014/main" id="{8CC88352-9EA2-4993-A208-ABD6D9A05E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4" name="AutoShape 3" descr="(question)">
          <a:extLst>
            <a:ext uri="{FF2B5EF4-FFF2-40B4-BE49-F238E27FC236}">
              <a16:creationId xmlns:a16="http://schemas.microsoft.com/office/drawing/2014/main" id="{8C6011D6-1247-431E-9DA6-58DBB3CD438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5" name="AutoShape 3" descr="(question)">
          <a:extLst>
            <a:ext uri="{FF2B5EF4-FFF2-40B4-BE49-F238E27FC236}">
              <a16:creationId xmlns:a16="http://schemas.microsoft.com/office/drawing/2014/main" id="{6E54B0BE-6F6F-4C69-9BEB-C35D078007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6" name="AutoShape 3" descr="(question)">
          <a:extLst>
            <a:ext uri="{FF2B5EF4-FFF2-40B4-BE49-F238E27FC236}">
              <a16:creationId xmlns:a16="http://schemas.microsoft.com/office/drawing/2014/main" id="{244C6B19-9FEE-4C52-9BC2-8ED3F6AC17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7" name="AutoShape 3" descr="(question)">
          <a:extLst>
            <a:ext uri="{FF2B5EF4-FFF2-40B4-BE49-F238E27FC236}">
              <a16:creationId xmlns:a16="http://schemas.microsoft.com/office/drawing/2014/main" id="{409C6B4F-DA54-4498-BAB5-33CC217B0E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8" name="AutoShape 3" descr="(question)">
          <a:extLst>
            <a:ext uri="{FF2B5EF4-FFF2-40B4-BE49-F238E27FC236}">
              <a16:creationId xmlns:a16="http://schemas.microsoft.com/office/drawing/2014/main" id="{3F644D8B-5249-4817-A4B0-952B155866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799" name="AutoShape 3" descr="(question)">
          <a:extLst>
            <a:ext uri="{FF2B5EF4-FFF2-40B4-BE49-F238E27FC236}">
              <a16:creationId xmlns:a16="http://schemas.microsoft.com/office/drawing/2014/main" id="{B02170D6-F5AE-4EDC-9B25-6AE0EBD60B2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0" name="AutoShape 3" descr="(question)">
          <a:extLst>
            <a:ext uri="{FF2B5EF4-FFF2-40B4-BE49-F238E27FC236}">
              <a16:creationId xmlns:a16="http://schemas.microsoft.com/office/drawing/2014/main" id="{B41A5288-BE4C-4E69-9040-ED9826C02C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1" name="AutoShape 3" descr="(question)">
          <a:extLst>
            <a:ext uri="{FF2B5EF4-FFF2-40B4-BE49-F238E27FC236}">
              <a16:creationId xmlns:a16="http://schemas.microsoft.com/office/drawing/2014/main" id="{DF973158-484D-49E6-B82B-79AF71DA35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2" name="AutoShape 3" descr="(question)">
          <a:extLst>
            <a:ext uri="{FF2B5EF4-FFF2-40B4-BE49-F238E27FC236}">
              <a16:creationId xmlns:a16="http://schemas.microsoft.com/office/drawing/2014/main" id="{741B915E-1AA2-4671-9C36-6CE972EB58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3" name="AutoShape 3" descr="(question)">
          <a:extLst>
            <a:ext uri="{FF2B5EF4-FFF2-40B4-BE49-F238E27FC236}">
              <a16:creationId xmlns:a16="http://schemas.microsoft.com/office/drawing/2014/main" id="{333FDA20-384E-4A73-9E28-D31B8F9C44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4" name="AutoShape 3" descr="(question)">
          <a:extLst>
            <a:ext uri="{FF2B5EF4-FFF2-40B4-BE49-F238E27FC236}">
              <a16:creationId xmlns:a16="http://schemas.microsoft.com/office/drawing/2014/main" id="{0A971401-FF79-4BA6-8AAF-1CC0286959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5" name="AutoShape 3" descr="(question)">
          <a:extLst>
            <a:ext uri="{FF2B5EF4-FFF2-40B4-BE49-F238E27FC236}">
              <a16:creationId xmlns:a16="http://schemas.microsoft.com/office/drawing/2014/main" id="{E0681B45-EB16-4E29-89B6-52942F5B02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6" name="AutoShape 3" descr="(question)">
          <a:extLst>
            <a:ext uri="{FF2B5EF4-FFF2-40B4-BE49-F238E27FC236}">
              <a16:creationId xmlns:a16="http://schemas.microsoft.com/office/drawing/2014/main" id="{CA2697D4-9B30-47F8-A79B-DC12E85AAC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7" name="AutoShape 3" descr="(question)">
          <a:extLst>
            <a:ext uri="{FF2B5EF4-FFF2-40B4-BE49-F238E27FC236}">
              <a16:creationId xmlns:a16="http://schemas.microsoft.com/office/drawing/2014/main" id="{C86F59A4-B9DA-4CB0-8528-F266E95F5E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8" name="AutoShape 3" descr="(question)">
          <a:extLst>
            <a:ext uri="{FF2B5EF4-FFF2-40B4-BE49-F238E27FC236}">
              <a16:creationId xmlns:a16="http://schemas.microsoft.com/office/drawing/2014/main" id="{ED7EC83B-20B2-4CC4-8307-47A260B619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09" name="AutoShape 3" descr="(question)">
          <a:extLst>
            <a:ext uri="{FF2B5EF4-FFF2-40B4-BE49-F238E27FC236}">
              <a16:creationId xmlns:a16="http://schemas.microsoft.com/office/drawing/2014/main" id="{C3B8C3D3-90F9-4313-8A39-C78AFC49F69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0" name="AutoShape 3" descr="(question)">
          <a:extLst>
            <a:ext uri="{FF2B5EF4-FFF2-40B4-BE49-F238E27FC236}">
              <a16:creationId xmlns:a16="http://schemas.microsoft.com/office/drawing/2014/main" id="{71D790A4-33C9-400A-82A2-B62CC8F2A8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1" name="AutoShape 3" descr="(question)">
          <a:extLst>
            <a:ext uri="{FF2B5EF4-FFF2-40B4-BE49-F238E27FC236}">
              <a16:creationId xmlns:a16="http://schemas.microsoft.com/office/drawing/2014/main" id="{375DD6CF-47C9-4C94-B0ED-2782B56012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2" name="AutoShape 3" descr="(question)">
          <a:extLst>
            <a:ext uri="{FF2B5EF4-FFF2-40B4-BE49-F238E27FC236}">
              <a16:creationId xmlns:a16="http://schemas.microsoft.com/office/drawing/2014/main" id="{58E63622-EA07-4409-ABBD-31C89BA76E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3" name="AutoShape 3" descr="(question)">
          <a:extLst>
            <a:ext uri="{FF2B5EF4-FFF2-40B4-BE49-F238E27FC236}">
              <a16:creationId xmlns:a16="http://schemas.microsoft.com/office/drawing/2014/main" id="{C5DA8F26-FB69-4A07-B8E8-68E94B5121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4" name="AutoShape 3" descr="(question)">
          <a:extLst>
            <a:ext uri="{FF2B5EF4-FFF2-40B4-BE49-F238E27FC236}">
              <a16:creationId xmlns:a16="http://schemas.microsoft.com/office/drawing/2014/main" id="{5273E0FC-4AD1-4515-848B-36E78F0B26C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5" name="AutoShape 3" descr="(question)">
          <a:extLst>
            <a:ext uri="{FF2B5EF4-FFF2-40B4-BE49-F238E27FC236}">
              <a16:creationId xmlns:a16="http://schemas.microsoft.com/office/drawing/2014/main" id="{345B62BE-B3B6-49DD-85D3-AD48F6BDDF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6" name="AutoShape 3" descr="(question)">
          <a:extLst>
            <a:ext uri="{FF2B5EF4-FFF2-40B4-BE49-F238E27FC236}">
              <a16:creationId xmlns:a16="http://schemas.microsoft.com/office/drawing/2014/main" id="{440E5747-1A8D-4175-9F39-76B587D0E6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7" name="AutoShape 3" descr="(question)">
          <a:extLst>
            <a:ext uri="{FF2B5EF4-FFF2-40B4-BE49-F238E27FC236}">
              <a16:creationId xmlns:a16="http://schemas.microsoft.com/office/drawing/2014/main" id="{033987B9-5EC2-4D10-881B-66681C870D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8" name="AutoShape 3" descr="(question)">
          <a:extLst>
            <a:ext uri="{FF2B5EF4-FFF2-40B4-BE49-F238E27FC236}">
              <a16:creationId xmlns:a16="http://schemas.microsoft.com/office/drawing/2014/main" id="{1E32A910-E732-43ED-8EAB-5D7E2EFF85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19" name="AutoShape 3" descr="(question)">
          <a:extLst>
            <a:ext uri="{FF2B5EF4-FFF2-40B4-BE49-F238E27FC236}">
              <a16:creationId xmlns:a16="http://schemas.microsoft.com/office/drawing/2014/main" id="{08E061FA-072F-44CC-A77E-E1C3E4BD38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0" name="AutoShape 3" descr="(question)">
          <a:extLst>
            <a:ext uri="{FF2B5EF4-FFF2-40B4-BE49-F238E27FC236}">
              <a16:creationId xmlns:a16="http://schemas.microsoft.com/office/drawing/2014/main" id="{3FD9543D-505F-44CC-8F1A-DBC94D5426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1" name="AutoShape 3" descr="(question)">
          <a:extLst>
            <a:ext uri="{FF2B5EF4-FFF2-40B4-BE49-F238E27FC236}">
              <a16:creationId xmlns:a16="http://schemas.microsoft.com/office/drawing/2014/main" id="{8BA5737C-FD6A-4C28-BC9A-485F1890BE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2" name="AutoShape 3" descr="(question)">
          <a:extLst>
            <a:ext uri="{FF2B5EF4-FFF2-40B4-BE49-F238E27FC236}">
              <a16:creationId xmlns:a16="http://schemas.microsoft.com/office/drawing/2014/main" id="{97A67AAE-128F-46F0-8A16-863F1DFA69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3" name="AutoShape 3" descr="(question)">
          <a:extLst>
            <a:ext uri="{FF2B5EF4-FFF2-40B4-BE49-F238E27FC236}">
              <a16:creationId xmlns:a16="http://schemas.microsoft.com/office/drawing/2014/main" id="{BBD50763-391D-4329-8002-80F274EF0D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4" name="AutoShape 3" descr="(question)">
          <a:extLst>
            <a:ext uri="{FF2B5EF4-FFF2-40B4-BE49-F238E27FC236}">
              <a16:creationId xmlns:a16="http://schemas.microsoft.com/office/drawing/2014/main" id="{C29E4B8D-1AC1-40F4-982A-701DE44062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5" name="AutoShape 3" descr="(question)">
          <a:extLst>
            <a:ext uri="{FF2B5EF4-FFF2-40B4-BE49-F238E27FC236}">
              <a16:creationId xmlns:a16="http://schemas.microsoft.com/office/drawing/2014/main" id="{F69CC290-227A-4130-962F-199209AE83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6" name="AutoShape 3" descr="(question)">
          <a:extLst>
            <a:ext uri="{FF2B5EF4-FFF2-40B4-BE49-F238E27FC236}">
              <a16:creationId xmlns:a16="http://schemas.microsoft.com/office/drawing/2014/main" id="{6C1209D7-6F0D-4378-AB3A-571B639403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7" name="AutoShape 3" descr="(question)">
          <a:extLst>
            <a:ext uri="{FF2B5EF4-FFF2-40B4-BE49-F238E27FC236}">
              <a16:creationId xmlns:a16="http://schemas.microsoft.com/office/drawing/2014/main" id="{D8D5ED7A-A799-469C-A35F-5A8F236E8B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8" name="AutoShape 3" descr="(question)">
          <a:extLst>
            <a:ext uri="{FF2B5EF4-FFF2-40B4-BE49-F238E27FC236}">
              <a16:creationId xmlns:a16="http://schemas.microsoft.com/office/drawing/2014/main" id="{22DE1E9A-2BFD-4DD4-A4CB-6A21C7C658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29" name="AutoShape 3" descr="(question)">
          <a:extLst>
            <a:ext uri="{FF2B5EF4-FFF2-40B4-BE49-F238E27FC236}">
              <a16:creationId xmlns:a16="http://schemas.microsoft.com/office/drawing/2014/main" id="{861EE4D0-D4DD-49E6-89C4-432C72213CD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0" name="AutoShape 3" descr="(question)">
          <a:extLst>
            <a:ext uri="{FF2B5EF4-FFF2-40B4-BE49-F238E27FC236}">
              <a16:creationId xmlns:a16="http://schemas.microsoft.com/office/drawing/2014/main" id="{35900677-A584-4C43-B69C-5F3D481A88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1" name="AutoShape 3" descr="(question)">
          <a:extLst>
            <a:ext uri="{FF2B5EF4-FFF2-40B4-BE49-F238E27FC236}">
              <a16:creationId xmlns:a16="http://schemas.microsoft.com/office/drawing/2014/main" id="{2DDB405E-FF8E-4777-A629-B594C7AEA9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2" name="AutoShape 3" descr="(question)">
          <a:extLst>
            <a:ext uri="{FF2B5EF4-FFF2-40B4-BE49-F238E27FC236}">
              <a16:creationId xmlns:a16="http://schemas.microsoft.com/office/drawing/2014/main" id="{BC12361A-6EFF-4A6B-ABF0-64DA8FAE25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3" name="AutoShape 3" descr="(question)">
          <a:extLst>
            <a:ext uri="{FF2B5EF4-FFF2-40B4-BE49-F238E27FC236}">
              <a16:creationId xmlns:a16="http://schemas.microsoft.com/office/drawing/2014/main" id="{617B6A8E-F1C5-49D0-ADD9-DD62874FF0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4" name="AutoShape 3" descr="(question)">
          <a:extLst>
            <a:ext uri="{FF2B5EF4-FFF2-40B4-BE49-F238E27FC236}">
              <a16:creationId xmlns:a16="http://schemas.microsoft.com/office/drawing/2014/main" id="{6B51FBC9-100A-4F66-B1F1-A880F037883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5" name="AutoShape 3" descr="(question)">
          <a:extLst>
            <a:ext uri="{FF2B5EF4-FFF2-40B4-BE49-F238E27FC236}">
              <a16:creationId xmlns:a16="http://schemas.microsoft.com/office/drawing/2014/main" id="{E701AA09-CC02-4204-AF15-3BE8EB4982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6" name="AutoShape 3" descr="(question)">
          <a:extLst>
            <a:ext uri="{FF2B5EF4-FFF2-40B4-BE49-F238E27FC236}">
              <a16:creationId xmlns:a16="http://schemas.microsoft.com/office/drawing/2014/main" id="{36172284-BFA0-4247-B0A4-73CBC761CF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7" name="AutoShape 3" descr="(question)">
          <a:extLst>
            <a:ext uri="{FF2B5EF4-FFF2-40B4-BE49-F238E27FC236}">
              <a16:creationId xmlns:a16="http://schemas.microsoft.com/office/drawing/2014/main" id="{38D2F8E6-FB14-4FD1-9FC6-B9F705D33E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8" name="AutoShape 3" descr="(question)">
          <a:extLst>
            <a:ext uri="{FF2B5EF4-FFF2-40B4-BE49-F238E27FC236}">
              <a16:creationId xmlns:a16="http://schemas.microsoft.com/office/drawing/2014/main" id="{8535854B-119C-4A89-8FB5-EE4460D486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39" name="AutoShape 3" descr="(question)">
          <a:extLst>
            <a:ext uri="{FF2B5EF4-FFF2-40B4-BE49-F238E27FC236}">
              <a16:creationId xmlns:a16="http://schemas.microsoft.com/office/drawing/2014/main" id="{EAA75C21-63CB-4FFA-8C21-122B189C67F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0" name="AutoShape 3" descr="(question)">
          <a:extLst>
            <a:ext uri="{FF2B5EF4-FFF2-40B4-BE49-F238E27FC236}">
              <a16:creationId xmlns:a16="http://schemas.microsoft.com/office/drawing/2014/main" id="{986911C1-8A06-41FE-9F7E-E7C834458A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1" name="AutoShape 3" descr="(question)">
          <a:extLst>
            <a:ext uri="{FF2B5EF4-FFF2-40B4-BE49-F238E27FC236}">
              <a16:creationId xmlns:a16="http://schemas.microsoft.com/office/drawing/2014/main" id="{E0148DE2-165F-46C4-92C3-9698CAECCE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2" name="AutoShape 3" descr="(question)">
          <a:extLst>
            <a:ext uri="{FF2B5EF4-FFF2-40B4-BE49-F238E27FC236}">
              <a16:creationId xmlns:a16="http://schemas.microsoft.com/office/drawing/2014/main" id="{BEF71431-0F9A-43FC-A288-4AF439B4CF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3" name="AutoShape 3" descr="(question)">
          <a:extLst>
            <a:ext uri="{FF2B5EF4-FFF2-40B4-BE49-F238E27FC236}">
              <a16:creationId xmlns:a16="http://schemas.microsoft.com/office/drawing/2014/main" id="{C49D562F-BFDC-4D05-9290-9736E76415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4" name="AutoShape 3" descr="(question)">
          <a:extLst>
            <a:ext uri="{FF2B5EF4-FFF2-40B4-BE49-F238E27FC236}">
              <a16:creationId xmlns:a16="http://schemas.microsoft.com/office/drawing/2014/main" id="{549C1089-D23A-4726-9EA5-AE10B33766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5" name="AutoShape 3" descr="(question)">
          <a:extLst>
            <a:ext uri="{FF2B5EF4-FFF2-40B4-BE49-F238E27FC236}">
              <a16:creationId xmlns:a16="http://schemas.microsoft.com/office/drawing/2014/main" id="{59B10CA8-15AE-4190-9287-AE0191D1D6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6" name="AutoShape 3" descr="(question)">
          <a:extLst>
            <a:ext uri="{FF2B5EF4-FFF2-40B4-BE49-F238E27FC236}">
              <a16:creationId xmlns:a16="http://schemas.microsoft.com/office/drawing/2014/main" id="{B0B287F4-3E48-4915-A3BE-7641648876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7" name="AutoShape 3" descr="(question)">
          <a:extLst>
            <a:ext uri="{FF2B5EF4-FFF2-40B4-BE49-F238E27FC236}">
              <a16:creationId xmlns:a16="http://schemas.microsoft.com/office/drawing/2014/main" id="{34728F3B-A8FD-49FA-8C61-B3DEFE53F8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8" name="AutoShape 3" descr="(question)">
          <a:extLst>
            <a:ext uri="{FF2B5EF4-FFF2-40B4-BE49-F238E27FC236}">
              <a16:creationId xmlns:a16="http://schemas.microsoft.com/office/drawing/2014/main" id="{7D1F68EC-AD02-4EF0-B1C6-5102272819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49" name="AutoShape 3" descr="(question)">
          <a:extLst>
            <a:ext uri="{FF2B5EF4-FFF2-40B4-BE49-F238E27FC236}">
              <a16:creationId xmlns:a16="http://schemas.microsoft.com/office/drawing/2014/main" id="{9614A54E-0321-4A0A-A996-0E20634C0F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0" name="AutoShape 3" descr="(question)">
          <a:extLst>
            <a:ext uri="{FF2B5EF4-FFF2-40B4-BE49-F238E27FC236}">
              <a16:creationId xmlns:a16="http://schemas.microsoft.com/office/drawing/2014/main" id="{01AA5647-3ED9-4653-8625-8519F23C96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1" name="AutoShape 3" descr="(question)">
          <a:extLst>
            <a:ext uri="{FF2B5EF4-FFF2-40B4-BE49-F238E27FC236}">
              <a16:creationId xmlns:a16="http://schemas.microsoft.com/office/drawing/2014/main" id="{E37FC14C-D51C-4662-B64B-ADC6B83D1E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2" name="AutoShape 3" descr="(question)">
          <a:extLst>
            <a:ext uri="{FF2B5EF4-FFF2-40B4-BE49-F238E27FC236}">
              <a16:creationId xmlns:a16="http://schemas.microsoft.com/office/drawing/2014/main" id="{F6CB88AA-5988-4E36-AAA3-724846111D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3" name="AutoShape 3" descr="(question)">
          <a:extLst>
            <a:ext uri="{FF2B5EF4-FFF2-40B4-BE49-F238E27FC236}">
              <a16:creationId xmlns:a16="http://schemas.microsoft.com/office/drawing/2014/main" id="{2D035CD3-BB16-418C-9423-996DE65A94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4" name="AutoShape 3" descr="(question)">
          <a:extLst>
            <a:ext uri="{FF2B5EF4-FFF2-40B4-BE49-F238E27FC236}">
              <a16:creationId xmlns:a16="http://schemas.microsoft.com/office/drawing/2014/main" id="{1E59022D-47D0-4BA0-80E6-19EE9DD6C99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5" name="AutoShape 3" descr="(question)">
          <a:extLst>
            <a:ext uri="{FF2B5EF4-FFF2-40B4-BE49-F238E27FC236}">
              <a16:creationId xmlns:a16="http://schemas.microsoft.com/office/drawing/2014/main" id="{132F7037-8645-4BC3-94A5-2DCA305353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6" name="AutoShape 3" descr="(question)">
          <a:extLst>
            <a:ext uri="{FF2B5EF4-FFF2-40B4-BE49-F238E27FC236}">
              <a16:creationId xmlns:a16="http://schemas.microsoft.com/office/drawing/2014/main" id="{78F49235-515D-4174-BC7A-C86EDD7620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7" name="AutoShape 3" descr="(question)">
          <a:extLst>
            <a:ext uri="{FF2B5EF4-FFF2-40B4-BE49-F238E27FC236}">
              <a16:creationId xmlns:a16="http://schemas.microsoft.com/office/drawing/2014/main" id="{767FCCB5-31DF-4672-923F-0F5283671B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8" name="AutoShape 3" descr="(question)">
          <a:extLst>
            <a:ext uri="{FF2B5EF4-FFF2-40B4-BE49-F238E27FC236}">
              <a16:creationId xmlns:a16="http://schemas.microsoft.com/office/drawing/2014/main" id="{79F860B4-9A90-4F29-8F77-450A904C41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59" name="AutoShape 3" descr="(question)">
          <a:extLst>
            <a:ext uri="{FF2B5EF4-FFF2-40B4-BE49-F238E27FC236}">
              <a16:creationId xmlns:a16="http://schemas.microsoft.com/office/drawing/2014/main" id="{9B108399-8A89-4132-BBF4-AE8D5DC2B09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0" name="AutoShape 3" descr="(question)">
          <a:extLst>
            <a:ext uri="{FF2B5EF4-FFF2-40B4-BE49-F238E27FC236}">
              <a16:creationId xmlns:a16="http://schemas.microsoft.com/office/drawing/2014/main" id="{F204E99C-0A5A-4E30-A736-B04206EDB2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1" name="AutoShape 3" descr="(question)">
          <a:extLst>
            <a:ext uri="{FF2B5EF4-FFF2-40B4-BE49-F238E27FC236}">
              <a16:creationId xmlns:a16="http://schemas.microsoft.com/office/drawing/2014/main" id="{D5385D0F-1A23-40B9-87FB-65019721E1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2" name="AutoShape 3" descr="(question)">
          <a:extLst>
            <a:ext uri="{FF2B5EF4-FFF2-40B4-BE49-F238E27FC236}">
              <a16:creationId xmlns:a16="http://schemas.microsoft.com/office/drawing/2014/main" id="{399CF54E-C57B-47AB-8E8F-9B0560B7C9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3" name="AutoShape 3" descr="(question)">
          <a:extLst>
            <a:ext uri="{FF2B5EF4-FFF2-40B4-BE49-F238E27FC236}">
              <a16:creationId xmlns:a16="http://schemas.microsoft.com/office/drawing/2014/main" id="{1248D3BF-1855-41A1-AB07-AAE7855CB6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4" name="AutoShape 3" descr="(question)">
          <a:extLst>
            <a:ext uri="{FF2B5EF4-FFF2-40B4-BE49-F238E27FC236}">
              <a16:creationId xmlns:a16="http://schemas.microsoft.com/office/drawing/2014/main" id="{010224D6-5702-485A-98E6-B47914D804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5" name="AutoShape 3" descr="(question)">
          <a:extLst>
            <a:ext uri="{FF2B5EF4-FFF2-40B4-BE49-F238E27FC236}">
              <a16:creationId xmlns:a16="http://schemas.microsoft.com/office/drawing/2014/main" id="{C8DC6655-24CB-44B9-8370-49D47E76C2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6" name="AutoShape 3" descr="(question)">
          <a:extLst>
            <a:ext uri="{FF2B5EF4-FFF2-40B4-BE49-F238E27FC236}">
              <a16:creationId xmlns:a16="http://schemas.microsoft.com/office/drawing/2014/main" id="{2F391448-73DC-43D2-80A4-86D6A0DC51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7" name="AutoShape 3" descr="(question)">
          <a:extLst>
            <a:ext uri="{FF2B5EF4-FFF2-40B4-BE49-F238E27FC236}">
              <a16:creationId xmlns:a16="http://schemas.microsoft.com/office/drawing/2014/main" id="{1335F71F-3695-4D88-868B-A3299837F6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8" name="AutoShape 3" descr="(question)">
          <a:extLst>
            <a:ext uri="{FF2B5EF4-FFF2-40B4-BE49-F238E27FC236}">
              <a16:creationId xmlns:a16="http://schemas.microsoft.com/office/drawing/2014/main" id="{CBC7B927-F355-4225-B71B-9E062DA56C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69" name="AutoShape 3" descr="(question)">
          <a:extLst>
            <a:ext uri="{FF2B5EF4-FFF2-40B4-BE49-F238E27FC236}">
              <a16:creationId xmlns:a16="http://schemas.microsoft.com/office/drawing/2014/main" id="{E940BEEA-7119-4E8F-82D3-4A5BF0B6477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0" name="AutoShape 3" descr="(question)">
          <a:extLst>
            <a:ext uri="{FF2B5EF4-FFF2-40B4-BE49-F238E27FC236}">
              <a16:creationId xmlns:a16="http://schemas.microsoft.com/office/drawing/2014/main" id="{EDB1DCA5-CE64-44B9-8F15-7B448863D8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1" name="AutoShape 3" descr="(question)">
          <a:extLst>
            <a:ext uri="{FF2B5EF4-FFF2-40B4-BE49-F238E27FC236}">
              <a16:creationId xmlns:a16="http://schemas.microsoft.com/office/drawing/2014/main" id="{D0A69A0D-7BEC-43DD-9F74-286947907C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2" name="AutoShape 3" descr="(question)">
          <a:extLst>
            <a:ext uri="{FF2B5EF4-FFF2-40B4-BE49-F238E27FC236}">
              <a16:creationId xmlns:a16="http://schemas.microsoft.com/office/drawing/2014/main" id="{33876E27-4A47-496F-BEB4-086E5BCFD9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3" name="AutoShape 3" descr="(question)">
          <a:extLst>
            <a:ext uri="{FF2B5EF4-FFF2-40B4-BE49-F238E27FC236}">
              <a16:creationId xmlns:a16="http://schemas.microsoft.com/office/drawing/2014/main" id="{92AE0054-DD48-4412-8400-7D35FADA7C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4" name="AutoShape 3" descr="(question)">
          <a:extLst>
            <a:ext uri="{FF2B5EF4-FFF2-40B4-BE49-F238E27FC236}">
              <a16:creationId xmlns:a16="http://schemas.microsoft.com/office/drawing/2014/main" id="{E24C5004-6DE6-4EAB-B348-D963AF86D3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5" name="AutoShape 3" descr="(question)">
          <a:extLst>
            <a:ext uri="{FF2B5EF4-FFF2-40B4-BE49-F238E27FC236}">
              <a16:creationId xmlns:a16="http://schemas.microsoft.com/office/drawing/2014/main" id="{211AD22C-B563-454F-B138-E54D374A8F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6" name="AutoShape 3" descr="(question)">
          <a:extLst>
            <a:ext uri="{FF2B5EF4-FFF2-40B4-BE49-F238E27FC236}">
              <a16:creationId xmlns:a16="http://schemas.microsoft.com/office/drawing/2014/main" id="{59610D90-E86B-49C4-A512-F760BD39AD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7" name="AutoShape 3" descr="(question)">
          <a:extLst>
            <a:ext uri="{FF2B5EF4-FFF2-40B4-BE49-F238E27FC236}">
              <a16:creationId xmlns:a16="http://schemas.microsoft.com/office/drawing/2014/main" id="{B01C1FA4-2E8F-432E-9AEF-E3610A0924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8" name="AutoShape 3" descr="(question)">
          <a:extLst>
            <a:ext uri="{FF2B5EF4-FFF2-40B4-BE49-F238E27FC236}">
              <a16:creationId xmlns:a16="http://schemas.microsoft.com/office/drawing/2014/main" id="{B7D4D5F4-E622-4534-85AA-2DB1E5706C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79" name="AutoShape 3" descr="(question)">
          <a:extLst>
            <a:ext uri="{FF2B5EF4-FFF2-40B4-BE49-F238E27FC236}">
              <a16:creationId xmlns:a16="http://schemas.microsoft.com/office/drawing/2014/main" id="{DA765184-D0A1-4F85-A67F-4A00B3C8DF7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0" name="AutoShape 3" descr="(question)">
          <a:extLst>
            <a:ext uri="{FF2B5EF4-FFF2-40B4-BE49-F238E27FC236}">
              <a16:creationId xmlns:a16="http://schemas.microsoft.com/office/drawing/2014/main" id="{72BE9152-AA2D-439B-82A5-D31C0FD922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1" name="AutoShape 3" descr="(question)">
          <a:extLst>
            <a:ext uri="{FF2B5EF4-FFF2-40B4-BE49-F238E27FC236}">
              <a16:creationId xmlns:a16="http://schemas.microsoft.com/office/drawing/2014/main" id="{7B67376F-6CAD-4064-9A96-561D747D06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2" name="AutoShape 3" descr="(question)">
          <a:extLst>
            <a:ext uri="{FF2B5EF4-FFF2-40B4-BE49-F238E27FC236}">
              <a16:creationId xmlns:a16="http://schemas.microsoft.com/office/drawing/2014/main" id="{02426250-EDA0-45BC-9189-7BB3C06D6D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3" name="AutoShape 3" descr="(question)">
          <a:extLst>
            <a:ext uri="{FF2B5EF4-FFF2-40B4-BE49-F238E27FC236}">
              <a16:creationId xmlns:a16="http://schemas.microsoft.com/office/drawing/2014/main" id="{3D9D46FA-A28C-4A94-A2C6-A562A2701A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4" name="AutoShape 3" descr="(question)">
          <a:extLst>
            <a:ext uri="{FF2B5EF4-FFF2-40B4-BE49-F238E27FC236}">
              <a16:creationId xmlns:a16="http://schemas.microsoft.com/office/drawing/2014/main" id="{7E2053BE-257A-47C9-A59A-17DBA38AA26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5" name="AutoShape 3" descr="(question)">
          <a:extLst>
            <a:ext uri="{FF2B5EF4-FFF2-40B4-BE49-F238E27FC236}">
              <a16:creationId xmlns:a16="http://schemas.microsoft.com/office/drawing/2014/main" id="{9972D8F3-B152-4EE2-A76E-9676C489A5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6" name="AutoShape 3" descr="(question)">
          <a:extLst>
            <a:ext uri="{FF2B5EF4-FFF2-40B4-BE49-F238E27FC236}">
              <a16:creationId xmlns:a16="http://schemas.microsoft.com/office/drawing/2014/main" id="{8CFE5493-80B3-4C38-B55E-DD51AD733E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7" name="AutoShape 3" descr="(question)">
          <a:extLst>
            <a:ext uri="{FF2B5EF4-FFF2-40B4-BE49-F238E27FC236}">
              <a16:creationId xmlns:a16="http://schemas.microsoft.com/office/drawing/2014/main" id="{57A754C1-A6FF-4A72-AEDC-A39B06416B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8" name="AutoShape 3" descr="(question)">
          <a:extLst>
            <a:ext uri="{FF2B5EF4-FFF2-40B4-BE49-F238E27FC236}">
              <a16:creationId xmlns:a16="http://schemas.microsoft.com/office/drawing/2014/main" id="{A357DA7C-E535-4AA6-A743-EA51B22DD2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89" name="AutoShape 3" descr="(question)">
          <a:extLst>
            <a:ext uri="{FF2B5EF4-FFF2-40B4-BE49-F238E27FC236}">
              <a16:creationId xmlns:a16="http://schemas.microsoft.com/office/drawing/2014/main" id="{A4ECE27D-A5BD-4107-A3A8-37DF2864574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0" name="AutoShape 3" descr="(question)">
          <a:extLst>
            <a:ext uri="{FF2B5EF4-FFF2-40B4-BE49-F238E27FC236}">
              <a16:creationId xmlns:a16="http://schemas.microsoft.com/office/drawing/2014/main" id="{B09DCCEE-BE2C-4BDA-8134-78EEBBABDD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1" name="AutoShape 3" descr="(question)">
          <a:extLst>
            <a:ext uri="{FF2B5EF4-FFF2-40B4-BE49-F238E27FC236}">
              <a16:creationId xmlns:a16="http://schemas.microsoft.com/office/drawing/2014/main" id="{F69BD6DF-02DE-4DC8-BC43-38CA7119AB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2" name="AutoShape 3" descr="(question)">
          <a:extLst>
            <a:ext uri="{FF2B5EF4-FFF2-40B4-BE49-F238E27FC236}">
              <a16:creationId xmlns:a16="http://schemas.microsoft.com/office/drawing/2014/main" id="{4BAF97EC-6E99-47FF-8C29-570F34FC7C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3" name="AutoShape 3" descr="(question)">
          <a:extLst>
            <a:ext uri="{FF2B5EF4-FFF2-40B4-BE49-F238E27FC236}">
              <a16:creationId xmlns:a16="http://schemas.microsoft.com/office/drawing/2014/main" id="{D1F6D70A-9062-46CC-8033-26AC2BF0EB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4" name="AutoShape 3" descr="(question)">
          <a:extLst>
            <a:ext uri="{FF2B5EF4-FFF2-40B4-BE49-F238E27FC236}">
              <a16:creationId xmlns:a16="http://schemas.microsoft.com/office/drawing/2014/main" id="{4289586A-AC69-4861-8951-C94D46CD31D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5" name="AutoShape 3" descr="(question)">
          <a:extLst>
            <a:ext uri="{FF2B5EF4-FFF2-40B4-BE49-F238E27FC236}">
              <a16:creationId xmlns:a16="http://schemas.microsoft.com/office/drawing/2014/main" id="{6950E51D-D605-4682-8BCA-152BB16650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6" name="AutoShape 3" descr="(question)">
          <a:extLst>
            <a:ext uri="{FF2B5EF4-FFF2-40B4-BE49-F238E27FC236}">
              <a16:creationId xmlns:a16="http://schemas.microsoft.com/office/drawing/2014/main" id="{FA60EC33-E0E5-4CE6-9836-684E150912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7" name="AutoShape 3" descr="(question)">
          <a:extLst>
            <a:ext uri="{FF2B5EF4-FFF2-40B4-BE49-F238E27FC236}">
              <a16:creationId xmlns:a16="http://schemas.microsoft.com/office/drawing/2014/main" id="{BD95C575-3376-4C6C-B1FC-243E89CF44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8" name="AutoShape 3" descr="(question)">
          <a:extLst>
            <a:ext uri="{FF2B5EF4-FFF2-40B4-BE49-F238E27FC236}">
              <a16:creationId xmlns:a16="http://schemas.microsoft.com/office/drawing/2014/main" id="{D6D42F6B-09B2-4DE9-8AA9-74819FB81F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899" name="AutoShape 3" descr="(question)">
          <a:extLst>
            <a:ext uri="{FF2B5EF4-FFF2-40B4-BE49-F238E27FC236}">
              <a16:creationId xmlns:a16="http://schemas.microsoft.com/office/drawing/2014/main" id="{475202C0-7B9C-4892-9033-53FBDD1ED1F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0" name="AutoShape 3" descr="(question)">
          <a:extLst>
            <a:ext uri="{FF2B5EF4-FFF2-40B4-BE49-F238E27FC236}">
              <a16:creationId xmlns:a16="http://schemas.microsoft.com/office/drawing/2014/main" id="{A72989FD-3910-42F6-AFB1-E66FBDE80C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1" name="AutoShape 3" descr="(question)">
          <a:extLst>
            <a:ext uri="{FF2B5EF4-FFF2-40B4-BE49-F238E27FC236}">
              <a16:creationId xmlns:a16="http://schemas.microsoft.com/office/drawing/2014/main" id="{9307C689-EDD0-4CD0-99AC-522E809C6C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2" name="AutoShape 3" descr="(question)">
          <a:extLst>
            <a:ext uri="{FF2B5EF4-FFF2-40B4-BE49-F238E27FC236}">
              <a16:creationId xmlns:a16="http://schemas.microsoft.com/office/drawing/2014/main" id="{F1FCF721-D48B-4F4D-A65F-68CF6EAFCE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3" name="AutoShape 3" descr="(question)">
          <a:extLst>
            <a:ext uri="{FF2B5EF4-FFF2-40B4-BE49-F238E27FC236}">
              <a16:creationId xmlns:a16="http://schemas.microsoft.com/office/drawing/2014/main" id="{F82DB634-BD8F-41D4-ABA7-E689ACAA5C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4" name="AutoShape 3" descr="(question)">
          <a:extLst>
            <a:ext uri="{FF2B5EF4-FFF2-40B4-BE49-F238E27FC236}">
              <a16:creationId xmlns:a16="http://schemas.microsoft.com/office/drawing/2014/main" id="{9C25B44D-B959-4EB0-988A-B0810828C66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5" name="AutoShape 3" descr="(question)">
          <a:extLst>
            <a:ext uri="{FF2B5EF4-FFF2-40B4-BE49-F238E27FC236}">
              <a16:creationId xmlns:a16="http://schemas.microsoft.com/office/drawing/2014/main" id="{D727E973-0DEF-4627-880C-84739FB021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6" name="AutoShape 3" descr="(question)">
          <a:extLst>
            <a:ext uri="{FF2B5EF4-FFF2-40B4-BE49-F238E27FC236}">
              <a16:creationId xmlns:a16="http://schemas.microsoft.com/office/drawing/2014/main" id="{FF89277D-97A0-458B-8456-3B7C538494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7" name="AutoShape 3" descr="(question)">
          <a:extLst>
            <a:ext uri="{FF2B5EF4-FFF2-40B4-BE49-F238E27FC236}">
              <a16:creationId xmlns:a16="http://schemas.microsoft.com/office/drawing/2014/main" id="{F134807B-CF7C-4A2F-9304-02F23C1BA9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8" name="AutoShape 3" descr="(question)">
          <a:extLst>
            <a:ext uri="{FF2B5EF4-FFF2-40B4-BE49-F238E27FC236}">
              <a16:creationId xmlns:a16="http://schemas.microsoft.com/office/drawing/2014/main" id="{AD285D81-E941-4EA2-AC32-E793AB4D7A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09" name="AutoShape 3" descr="(question)">
          <a:extLst>
            <a:ext uri="{FF2B5EF4-FFF2-40B4-BE49-F238E27FC236}">
              <a16:creationId xmlns:a16="http://schemas.microsoft.com/office/drawing/2014/main" id="{FEFA1CDD-08FB-4D6F-9A19-41323B4FC91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0" name="AutoShape 3" descr="(question)">
          <a:extLst>
            <a:ext uri="{FF2B5EF4-FFF2-40B4-BE49-F238E27FC236}">
              <a16:creationId xmlns:a16="http://schemas.microsoft.com/office/drawing/2014/main" id="{4BA324C7-5952-4779-AA6A-7AF02759D1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1" name="AutoShape 3" descr="(question)">
          <a:extLst>
            <a:ext uri="{FF2B5EF4-FFF2-40B4-BE49-F238E27FC236}">
              <a16:creationId xmlns:a16="http://schemas.microsoft.com/office/drawing/2014/main" id="{4C6E438F-33D7-4274-85C6-0E1E4A53F3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2" name="AutoShape 3" descr="(question)">
          <a:extLst>
            <a:ext uri="{FF2B5EF4-FFF2-40B4-BE49-F238E27FC236}">
              <a16:creationId xmlns:a16="http://schemas.microsoft.com/office/drawing/2014/main" id="{4161732C-3691-4100-A293-D7802253A9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3" name="AutoShape 3" descr="(question)">
          <a:extLst>
            <a:ext uri="{FF2B5EF4-FFF2-40B4-BE49-F238E27FC236}">
              <a16:creationId xmlns:a16="http://schemas.microsoft.com/office/drawing/2014/main" id="{A49FA1B4-C495-488B-897E-D25E48F8CA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4" name="AutoShape 3" descr="(question)">
          <a:extLst>
            <a:ext uri="{FF2B5EF4-FFF2-40B4-BE49-F238E27FC236}">
              <a16:creationId xmlns:a16="http://schemas.microsoft.com/office/drawing/2014/main" id="{FA880F06-4D8E-445D-9721-DF9E340018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5" name="AutoShape 3" descr="(question)">
          <a:extLst>
            <a:ext uri="{FF2B5EF4-FFF2-40B4-BE49-F238E27FC236}">
              <a16:creationId xmlns:a16="http://schemas.microsoft.com/office/drawing/2014/main" id="{A8DE23CE-5FF6-4C35-A306-1D4F8437F4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6" name="AutoShape 3" descr="(question)">
          <a:extLst>
            <a:ext uri="{FF2B5EF4-FFF2-40B4-BE49-F238E27FC236}">
              <a16:creationId xmlns:a16="http://schemas.microsoft.com/office/drawing/2014/main" id="{367C8DA9-A9CB-4C53-8B08-7E2AF5594B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7" name="AutoShape 3" descr="(question)">
          <a:extLst>
            <a:ext uri="{FF2B5EF4-FFF2-40B4-BE49-F238E27FC236}">
              <a16:creationId xmlns:a16="http://schemas.microsoft.com/office/drawing/2014/main" id="{ABFD791E-64D7-4B05-A5D2-7CBE64956E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8" name="AutoShape 3" descr="(question)">
          <a:extLst>
            <a:ext uri="{FF2B5EF4-FFF2-40B4-BE49-F238E27FC236}">
              <a16:creationId xmlns:a16="http://schemas.microsoft.com/office/drawing/2014/main" id="{FC47AA98-BF7B-4191-A029-E73B092FDB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19" name="AutoShape 3" descr="(question)">
          <a:extLst>
            <a:ext uri="{FF2B5EF4-FFF2-40B4-BE49-F238E27FC236}">
              <a16:creationId xmlns:a16="http://schemas.microsoft.com/office/drawing/2014/main" id="{7531AF4E-AF62-4CEB-9011-3CD6026EA6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0" name="AutoShape 3" descr="(question)">
          <a:extLst>
            <a:ext uri="{FF2B5EF4-FFF2-40B4-BE49-F238E27FC236}">
              <a16:creationId xmlns:a16="http://schemas.microsoft.com/office/drawing/2014/main" id="{41D96322-5BDD-45AC-9FA9-90A2542293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1" name="AutoShape 3" descr="(question)">
          <a:extLst>
            <a:ext uri="{FF2B5EF4-FFF2-40B4-BE49-F238E27FC236}">
              <a16:creationId xmlns:a16="http://schemas.microsoft.com/office/drawing/2014/main" id="{50EB205A-1B1E-4C0F-A380-07FC99460F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2" name="AutoShape 3" descr="(question)">
          <a:extLst>
            <a:ext uri="{FF2B5EF4-FFF2-40B4-BE49-F238E27FC236}">
              <a16:creationId xmlns:a16="http://schemas.microsoft.com/office/drawing/2014/main" id="{30686AB7-215F-42D8-A007-0B88C8BF1D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3" name="AutoShape 3" descr="(question)">
          <a:extLst>
            <a:ext uri="{FF2B5EF4-FFF2-40B4-BE49-F238E27FC236}">
              <a16:creationId xmlns:a16="http://schemas.microsoft.com/office/drawing/2014/main" id="{03B9D95E-A4DE-4A6E-94B2-958ED9B209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4" name="AutoShape 3" descr="(question)">
          <a:extLst>
            <a:ext uri="{FF2B5EF4-FFF2-40B4-BE49-F238E27FC236}">
              <a16:creationId xmlns:a16="http://schemas.microsoft.com/office/drawing/2014/main" id="{FC281100-F7D3-4288-8598-BB3EAEBFEE0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5" name="AutoShape 3" descr="(question)">
          <a:extLst>
            <a:ext uri="{FF2B5EF4-FFF2-40B4-BE49-F238E27FC236}">
              <a16:creationId xmlns:a16="http://schemas.microsoft.com/office/drawing/2014/main" id="{B4C511D6-A19D-4323-A086-010E8BB3CE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6" name="AutoShape 3" descr="(question)">
          <a:extLst>
            <a:ext uri="{FF2B5EF4-FFF2-40B4-BE49-F238E27FC236}">
              <a16:creationId xmlns:a16="http://schemas.microsoft.com/office/drawing/2014/main" id="{3E1244E1-13A5-49E9-9700-29CA3428FF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7" name="AutoShape 3" descr="(question)">
          <a:extLst>
            <a:ext uri="{FF2B5EF4-FFF2-40B4-BE49-F238E27FC236}">
              <a16:creationId xmlns:a16="http://schemas.microsoft.com/office/drawing/2014/main" id="{2C605547-90CA-4182-B5E6-F1D277548C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8" name="AutoShape 3" descr="(question)">
          <a:extLst>
            <a:ext uri="{FF2B5EF4-FFF2-40B4-BE49-F238E27FC236}">
              <a16:creationId xmlns:a16="http://schemas.microsoft.com/office/drawing/2014/main" id="{956F3C4D-17D4-4530-B2FD-BDC5F61535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29" name="AutoShape 3" descr="(question)">
          <a:extLst>
            <a:ext uri="{FF2B5EF4-FFF2-40B4-BE49-F238E27FC236}">
              <a16:creationId xmlns:a16="http://schemas.microsoft.com/office/drawing/2014/main" id="{26626673-F2E4-4F4A-9C21-585833970C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0" name="AutoShape 3" descr="(question)">
          <a:extLst>
            <a:ext uri="{FF2B5EF4-FFF2-40B4-BE49-F238E27FC236}">
              <a16:creationId xmlns:a16="http://schemas.microsoft.com/office/drawing/2014/main" id="{A058C9EB-E1AB-4E64-8520-068B9F2D64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1" name="AutoShape 3" descr="(question)">
          <a:extLst>
            <a:ext uri="{FF2B5EF4-FFF2-40B4-BE49-F238E27FC236}">
              <a16:creationId xmlns:a16="http://schemas.microsoft.com/office/drawing/2014/main" id="{F44AD8B1-F04C-4434-A2DE-6A9E54127A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2" name="AutoShape 3" descr="(question)">
          <a:extLst>
            <a:ext uri="{FF2B5EF4-FFF2-40B4-BE49-F238E27FC236}">
              <a16:creationId xmlns:a16="http://schemas.microsoft.com/office/drawing/2014/main" id="{F7B9347F-94F4-4A28-A43D-C056D17124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3" name="AutoShape 3" descr="(question)">
          <a:extLst>
            <a:ext uri="{FF2B5EF4-FFF2-40B4-BE49-F238E27FC236}">
              <a16:creationId xmlns:a16="http://schemas.microsoft.com/office/drawing/2014/main" id="{7CA54A8A-71E5-44B6-9B76-FC0E93ED65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4" name="AutoShape 3" descr="(question)">
          <a:extLst>
            <a:ext uri="{FF2B5EF4-FFF2-40B4-BE49-F238E27FC236}">
              <a16:creationId xmlns:a16="http://schemas.microsoft.com/office/drawing/2014/main" id="{454207D5-BDAE-44CB-9D32-85AFFAD4A4E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5" name="AutoShape 3" descr="(question)">
          <a:extLst>
            <a:ext uri="{FF2B5EF4-FFF2-40B4-BE49-F238E27FC236}">
              <a16:creationId xmlns:a16="http://schemas.microsoft.com/office/drawing/2014/main" id="{6D2982BF-41A0-495A-A4AA-343350F682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6" name="AutoShape 3" descr="(question)">
          <a:extLst>
            <a:ext uri="{FF2B5EF4-FFF2-40B4-BE49-F238E27FC236}">
              <a16:creationId xmlns:a16="http://schemas.microsoft.com/office/drawing/2014/main" id="{254E10D2-8CDC-4426-B1E2-5FEE0049BC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7" name="AutoShape 3" descr="(question)">
          <a:extLst>
            <a:ext uri="{FF2B5EF4-FFF2-40B4-BE49-F238E27FC236}">
              <a16:creationId xmlns:a16="http://schemas.microsoft.com/office/drawing/2014/main" id="{5C0D714E-03DC-4EB7-9A42-D05A3B0E94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8" name="AutoShape 3" descr="(question)">
          <a:extLst>
            <a:ext uri="{FF2B5EF4-FFF2-40B4-BE49-F238E27FC236}">
              <a16:creationId xmlns:a16="http://schemas.microsoft.com/office/drawing/2014/main" id="{D4552569-2B95-49D7-9F7F-90A4FE7EE3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39" name="AutoShape 3" descr="(question)">
          <a:extLst>
            <a:ext uri="{FF2B5EF4-FFF2-40B4-BE49-F238E27FC236}">
              <a16:creationId xmlns:a16="http://schemas.microsoft.com/office/drawing/2014/main" id="{A546FE64-6ACD-45A7-8070-8A6006B5BF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0" name="AutoShape 3" descr="(question)">
          <a:extLst>
            <a:ext uri="{FF2B5EF4-FFF2-40B4-BE49-F238E27FC236}">
              <a16:creationId xmlns:a16="http://schemas.microsoft.com/office/drawing/2014/main" id="{6CAF540F-B904-488D-B2DF-3903C974D4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1" name="AutoShape 3" descr="(question)">
          <a:extLst>
            <a:ext uri="{FF2B5EF4-FFF2-40B4-BE49-F238E27FC236}">
              <a16:creationId xmlns:a16="http://schemas.microsoft.com/office/drawing/2014/main" id="{D7861D5A-734F-480B-84EA-C5927BD56D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2" name="AutoShape 3" descr="(question)">
          <a:extLst>
            <a:ext uri="{FF2B5EF4-FFF2-40B4-BE49-F238E27FC236}">
              <a16:creationId xmlns:a16="http://schemas.microsoft.com/office/drawing/2014/main" id="{CB1BA983-7CEF-4DE0-AB04-51671B7031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3" name="AutoShape 3" descr="(question)">
          <a:extLst>
            <a:ext uri="{FF2B5EF4-FFF2-40B4-BE49-F238E27FC236}">
              <a16:creationId xmlns:a16="http://schemas.microsoft.com/office/drawing/2014/main" id="{06010780-2C1E-41EE-9F55-E57B627B66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4" name="AutoShape 3" descr="(question)">
          <a:extLst>
            <a:ext uri="{FF2B5EF4-FFF2-40B4-BE49-F238E27FC236}">
              <a16:creationId xmlns:a16="http://schemas.microsoft.com/office/drawing/2014/main" id="{901001D0-DDAB-4EF7-A80F-6CEEAF88FD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5" name="AutoShape 3" descr="(question)">
          <a:extLst>
            <a:ext uri="{FF2B5EF4-FFF2-40B4-BE49-F238E27FC236}">
              <a16:creationId xmlns:a16="http://schemas.microsoft.com/office/drawing/2014/main" id="{88CE6BEE-9946-436B-B64D-AA75D12CA18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6" name="AutoShape 3" descr="(question)">
          <a:extLst>
            <a:ext uri="{FF2B5EF4-FFF2-40B4-BE49-F238E27FC236}">
              <a16:creationId xmlns:a16="http://schemas.microsoft.com/office/drawing/2014/main" id="{A5B2CD4B-746A-46F1-A39F-2E3FF54090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7" name="AutoShape 3" descr="(question)">
          <a:extLst>
            <a:ext uri="{FF2B5EF4-FFF2-40B4-BE49-F238E27FC236}">
              <a16:creationId xmlns:a16="http://schemas.microsoft.com/office/drawing/2014/main" id="{F334ED53-117A-4068-8CF2-AA4F14B16C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8" name="AutoShape 3" descr="(question)">
          <a:extLst>
            <a:ext uri="{FF2B5EF4-FFF2-40B4-BE49-F238E27FC236}">
              <a16:creationId xmlns:a16="http://schemas.microsoft.com/office/drawing/2014/main" id="{1C72296C-8275-467E-B53D-56EA539C82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49" name="AutoShape 3" descr="(question)">
          <a:extLst>
            <a:ext uri="{FF2B5EF4-FFF2-40B4-BE49-F238E27FC236}">
              <a16:creationId xmlns:a16="http://schemas.microsoft.com/office/drawing/2014/main" id="{9B4EC9E7-6987-49F8-895A-0423D75C90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0" name="AutoShape 3" descr="(question)">
          <a:extLst>
            <a:ext uri="{FF2B5EF4-FFF2-40B4-BE49-F238E27FC236}">
              <a16:creationId xmlns:a16="http://schemas.microsoft.com/office/drawing/2014/main" id="{CC54FCC8-5DE4-47AB-828E-4CEFFC68E8B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1" name="AutoShape 3" descr="(question)">
          <a:extLst>
            <a:ext uri="{FF2B5EF4-FFF2-40B4-BE49-F238E27FC236}">
              <a16:creationId xmlns:a16="http://schemas.microsoft.com/office/drawing/2014/main" id="{01035092-82A0-4E14-9323-3FA10840ED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2" name="AutoShape 3" descr="(question)">
          <a:extLst>
            <a:ext uri="{FF2B5EF4-FFF2-40B4-BE49-F238E27FC236}">
              <a16:creationId xmlns:a16="http://schemas.microsoft.com/office/drawing/2014/main" id="{ABF9EFFB-FA1E-4611-A1E6-51792F82AB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3" name="AutoShape 3" descr="(question)">
          <a:extLst>
            <a:ext uri="{FF2B5EF4-FFF2-40B4-BE49-F238E27FC236}">
              <a16:creationId xmlns:a16="http://schemas.microsoft.com/office/drawing/2014/main" id="{203E1A04-251E-4B0F-9FC9-CA19631A46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4" name="AutoShape 3" descr="(question)">
          <a:extLst>
            <a:ext uri="{FF2B5EF4-FFF2-40B4-BE49-F238E27FC236}">
              <a16:creationId xmlns:a16="http://schemas.microsoft.com/office/drawing/2014/main" id="{49A37D3A-1EE1-4892-9F63-4865159129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5" name="AutoShape 3" descr="(question)">
          <a:extLst>
            <a:ext uri="{FF2B5EF4-FFF2-40B4-BE49-F238E27FC236}">
              <a16:creationId xmlns:a16="http://schemas.microsoft.com/office/drawing/2014/main" id="{E2FF4A55-1439-4453-A67D-C8A74DDC718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6" name="AutoShape 3" descr="(question)">
          <a:extLst>
            <a:ext uri="{FF2B5EF4-FFF2-40B4-BE49-F238E27FC236}">
              <a16:creationId xmlns:a16="http://schemas.microsoft.com/office/drawing/2014/main" id="{20C51C09-ED90-4395-B60D-E4FD7C7991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7" name="AutoShape 3" descr="(question)">
          <a:extLst>
            <a:ext uri="{FF2B5EF4-FFF2-40B4-BE49-F238E27FC236}">
              <a16:creationId xmlns:a16="http://schemas.microsoft.com/office/drawing/2014/main" id="{383E7C4E-F1F3-4217-89E4-38E67DF106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8" name="AutoShape 3" descr="(question)">
          <a:extLst>
            <a:ext uri="{FF2B5EF4-FFF2-40B4-BE49-F238E27FC236}">
              <a16:creationId xmlns:a16="http://schemas.microsoft.com/office/drawing/2014/main" id="{68D7E50C-0416-4AB7-9FE3-FF3BB09EEB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59" name="AutoShape 3" descr="(question)">
          <a:extLst>
            <a:ext uri="{FF2B5EF4-FFF2-40B4-BE49-F238E27FC236}">
              <a16:creationId xmlns:a16="http://schemas.microsoft.com/office/drawing/2014/main" id="{6752044B-9E57-446B-879F-2EF469235C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0" name="AutoShape 3" descr="(question)">
          <a:extLst>
            <a:ext uri="{FF2B5EF4-FFF2-40B4-BE49-F238E27FC236}">
              <a16:creationId xmlns:a16="http://schemas.microsoft.com/office/drawing/2014/main" id="{317C0D29-BF6C-453A-8768-DA3263C51D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1" name="AutoShape 3" descr="(question)">
          <a:extLst>
            <a:ext uri="{FF2B5EF4-FFF2-40B4-BE49-F238E27FC236}">
              <a16:creationId xmlns:a16="http://schemas.microsoft.com/office/drawing/2014/main" id="{002E1800-E8DD-400A-9F03-11A0568C2F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2" name="AutoShape 3" descr="(question)">
          <a:extLst>
            <a:ext uri="{FF2B5EF4-FFF2-40B4-BE49-F238E27FC236}">
              <a16:creationId xmlns:a16="http://schemas.microsoft.com/office/drawing/2014/main" id="{788D7C4A-0F38-49A0-AA12-10D9C5E1A5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3" name="AutoShape 3" descr="(question)">
          <a:extLst>
            <a:ext uri="{FF2B5EF4-FFF2-40B4-BE49-F238E27FC236}">
              <a16:creationId xmlns:a16="http://schemas.microsoft.com/office/drawing/2014/main" id="{415E7B2C-2DD5-4728-A588-3C24272A04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4" name="AutoShape 3" descr="(question)">
          <a:extLst>
            <a:ext uri="{FF2B5EF4-FFF2-40B4-BE49-F238E27FC236}">
              <a16:creationId xmlns:a16="http://schemas.microsoft.com/office/drawing/2014/main" id="{CD6E30A2-E216-4643-9220-FF9A61DD36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5" name="AutoShape 3" descr="(question)">
          <a:extLst>
            <a:ext uri="{FF2B5EF4-FFF2-40B4-BE49-F238E27FC236}">
              <a16:creationId xmlns:a16="http://schemas.microsoft.com/office/drawing/2014/main" id="{A468FA45-C9CF-4E19-8D80-B958983613E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6" name="AutoShape 3" descr="(question)">
          <a:extLst>
            <a:ext uri="{FF2B5EF4-FFF2-40B4-BE49-F238E27FC236}">
              <a16:creationId xmlns:a16="http://schemas.microsoft.com/office/drawing/2014/main" id="{186777A3-3AD2-4ADD-9521-27A613BA7A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7" name="AutoShape 3" descr="(question)">
          <a:extLst>
            <a:ext uri="{FF2B5EF4-FFF2-40B4-BE49-F238E27FC236}">
              <a16:creationId xmlns:a16="http://schemas.microsoft.com/office/drawing/2014/main" id="{8E19781B-FAFA-4C16-96FE-72566F9CAE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8" name="AutoShape 3" descr="(question)">
          <a:extLst>
            <a:ext uri="{FF2B5EF4-FFF2-40B4-BE49-F238E27FC236}">
              <a16:creationId xmlns:a16="http://schemas.microsoft.com/office/drawing/2014/main" id="{F7EEB50D-1823-4914-BB6C-2811C7B1D7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69" name="AutoShape 3" descr="(question)">
          <a:extLst>
            <a:ext uri="{FF2B5EF4-FFF2-40B4-BE49-F238E27FC236}">
              <a16:creationId xmlns:a16="http://schemas.microsoft.com/office/drawing/2014/main" id="{72E7AF24-ED7C-48B3-9105-5B01100223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0" name="AutoShape 3" descr="(question)">
          <a:extLst>
            <a:ext uri="{FF2B5EF4-FFF2-40B4-BE49-F238E27FC236}">
              <a16:creationId xmlns:a16="http://schemas.microsoft.com/office/drawing/2014/main" id="{2C7AF280-6328-4706-B8AD-F52732A523C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1" name="AutoShape 3" descr="(question)">
          <a:extLst>
            <a:ext uri="{FF2B5EF4-FFF2-40B4-BE49-F238E27FC236}">
              <a16:creationId xmlns:a16="http://schemas.microsoft.com/office/drawing/2014/main" id="{89AC5A21-DA38-4C35-9658-9C586FAB04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2" name="AutoShape 3" descr="(question)">
          <a:extLst>
            <a:ext uri="{FF2B5EF4-FFF2-40B4-BE49-F238E27FC236}">
              <a16:creationId xmlns:a16="http://schemas.microsoft.com/office/drawing/2014/main" id="{41413154-322C-4B5A-B38D-37DE486394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3" name="AutoShape 3" descr="(question)">
          <a:extLst>
            <a:ext uri="{FF2B5EF4-FFF2-40B4-BE49-F238E27FC236}">
              <a16:creationId xmlns:a16="http://schemas.microsoft.com/office/drawing/2014/main" id="{ABA2B82E-189B-4A02-A570-BE3D773C1E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4" name="AutoShape 3" descr="(question)">
          <a:extLst>
            <a:ext uri="{FF2B5EF4-FFF2-40B4-BE49-F238E27FC236}">
              <a16:creationId xmlns:a16="http://schemas.microsoft.com/office/drawing/2014/main" id="{7FE8000F-4AAE-47E8-A920-2E82D57D12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5" name="AutoShape 3" descr="(question)">
          <a:extLst>
            <a:ext uri="{FF2B5EF4-FFF2-40B4-BE49-F238E27FC236}">
              <a16:creationId xmlns:a16="http://schemas.microsoft.com/office/drawing/2014/main" id="{030E507F-B0D5-4A3B-A4C9-D9B29DDDBA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6" name="AutoShape 3" descr="(question)">
          <a:extLst>
            <a:ext uri="{FF2B5EF4-FFF2-40B4-BE49-F238E27FC236}">
              <a16:creationId xmlns:a16="http://schemas.microsoft.com/office/drawing/2014/main" id="{D6627F6C-5E30-4DBE-8983-430BE84FE0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7" name="AutoShape 3" descr="(question)">
          <a:extLst>
            <a:ext uri="{FF2B5EF4-FFF2-40B4-BE49-F238E27FC236}">
              <a16:creationId xmlns:a16="http://schemas.microsoft.com/office/drawing/2014/main" id="{CED494E9-163F-49F7-A17E-A768242B10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8" name="AutoShape 3" descr="(question)">
          <a:extLst>
            <a:ext uri="{FF2B5EF4-FFF2-40B4-BE49-F238E27FC236}">
              <a16:creationId xmlns:a16="http://schemas.microsoft.com/office/drawing/2014/main" id="{8F9485E6-97DD-4CD6-A9FB-22590CEC99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79" name="AutoShape 3" descr="(question)">
          <a:extLst>
            <a:ext uri="{FF2B5EF4-FFF2-40B4-BE49-F238E27FC236}">
              <a16:creationId xmlns:a16="http://schemas.microsoft.com/office/drawing/2014/main" id="{1245EA0F-18FA-462E-A2F9-5A794CB572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0" name="AutoShape 3" descr="(question)">
          <a:extLst>
            <a:ext uri="{FF2B5EF4-FFF2-40B4-BE49-F238E27FC236}">
              <a16:creationId xmlns:a16="http://schemas.microsoft.com/office/drawing/2014/main" id="{5D9C4B19-34D2-4A6D-B81B-D528119E551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1" name="AutoShape 3" descr="(question)">
          <a:extLst>
            <a:ext uri="{FF2B5EF4-FFF2-40B4-BE49-F238E27FC236}">
              <a16:creationId xmlns:a16="http://schemas.microsoft.com/office/drawing/2014/main" id="{14B37FB0-867B-4FF5-926A-AE8F4DFCD9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2" name="AutoShape 3" descr="(question)">
          <a:extLst>
            <a:ext uri="{FF2B5EF4-FFF2-40B4-BE49-F238E27FC236}">
              <a16:creationId xmlns:a16="http://schemas.microsoft.com/office/drawing/2014/main" id="{DADC47F4-42E1-427C-9EB8-EEDCDADEB9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3" name="AutoShape 3" descr="(question)">
          <a:extLst>
            <a:ext uri="{FF2B5EF4-FFF2-40B4-BE49-F238E27FC236}">
              <a16:creationId xmlns:a16="http://schemas.microsoft.com/office/drawing/2014/main" id="{0E30B27F-7EA3-4040-9C3E-16C60423E2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4" name="AutoShape 3" descr="(question)">
          <a:extLst>
            <a:ext uri="{FF2B5EF4-FFF2-40B4-BE49-F238E27FC236}">
              <a16:creationId xmlns:a16="http://schemas.microsoft.com/office/drawing/2014/main" id="{BE6D12ED-0CBF-4CAD-91C1-119AE0F388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5" name="AutoShape 3" descr="(question)">
          <a:extLst>
            <a:ext uri="{FF2B5EF4-FFF2-40B4-BE49-F238E27FC236}">
              <a16:creationId xmlns:a16="http://schemas.microsoft.com/office/drawing/2014/main" id="{6953A625-F27E-40A8-9C2F-CDDF3890642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6" name="AutoShape 3" descr="(question)">
          <a:extLst>
            <a:ext uri="{FF2B5EF4-FFF2-40B4-BE49-F238E27FC236}">
              <a16:creationId xmlns:a16="http://schemas.microsoft.com/office/drawing/2014/main" id="{ABBA0D56-2A8E-445C-8F16-F52B006377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7" name="AutoShape 3" descr="(question)">
          <a:extLst>
            <a:ext uri="{FF2B5EF4-FFF2-40B4-BE49-F238E27FC236}">
              <a16:creationId xmlns:a16="http://schemas.microsoft.com/office/drawing/2014/main" id="{B7FE9045-760D-4082-A4DA-BB3E9383D3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8" name="AutoShape 3" descr="(question)">
          <a:extLst>
            <a:ext uri="{FF2B5EF4-FFF2-40B4-BE49-F238E27FC236}">
              <a16:creationId xmlns:a16="http://schemas.microsoft.com/office/drawing/2014/main" id="{46E52188-01B3-4AE8-B9B5-29ECD3082A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89" name="AutoShape 3" descr="(question)">
          <a:extLst>
            <a:ext uri="{FF2B5EF4-FFF2-40B4-BE49-F238E27FC236}">
              <a16:creationId xmlns:a16="http://schemas.microsoft.com/office/drawing/2014/main" id="{27CA564A-04CB-4FBE-BB7D-DCD2AA02F4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0" name="AutoShape 3" descr="(question)">
          <a:extLst>
            <a:ext uri="{FF2B5EF4-FFF2-40B4-BE49-F238E27FC236}">
              <a16:creationId xmlns:a16="http://schemas.microsoft.com/office/drawing/2014/main" id="{6A693D95-399D-44E0-AE97-BD9ACB8EBA6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1" name="AutoShape 3" descr="(question)">
          <a:extLst>
            <a:ext uri="{FF2B5EF4-FFF2-40B4-BE49-F238E27FC236}">
              <a16:creationId xmlns:a16="http://schemas.microsoft.com/office/drawing/2014/main" id="{2FD56C5E-E19B-4D36-A691-933EC0A9D8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2" name="AutoShape 3" descr="(question)">
          <a:extLst>
            <a:ext uri="{FF2B5EF4-FFF2-40B4-BE49-F238E27FC236}">
              <a16:creationId xmlns:a16="http://schemas.microsoft.com/office/drawing/2014/main" id="{6C00BD0C-0110-4B71-8B1F-6958EB9AA6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3" name="AutoShape 3" descr="(question)">
          <a:extLst>
            <a:ext uri="{FF2B5EF4-FFF2-40B4-BE49-F238E27FC236}">
              <a16:creationId xmlns:a16="http://schemas.microsoft.com/office/drawing/2014/main" id="{DED939B6-A741-4F79-809B-345DCD19D2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4" name="AutoShape 3" descr="(question)">
          <a:extLst>
            <a:ext uri="{FF2B5EF4-FFF2-40B4-BE49-F238E27FC236}">
              <a16:creationId xmlns:a16="http://schemas.microsoft.com/office/drawing/2014/main" id="{C01DFD61-65E9-4F22-896B-6C143CF16D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5" name="AutoShape 3" descr="(question)">
          <a:extLst>
            <a:ext uri="{FF2B5EF4-FFF2-40B4-BE49-F238E27FC236}">
              <a16:creationId xmlns:a16="http://schemas.microsoft.com/office/drawing/2014/main" id="{C33B516A-52BD-4AB4-8AA3-5716C231551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6" name="AutoShape 3" descr="(question)">
          <a:extLst>
            <a:ext uri="{FF2B5EF4-FFF2-40B4-BE49-F238E27FC236}">
              <a16:creationId xmlns:a16="http://schemas.microsoft.com/office/drawing/2014/main" id="{87BB8472-A607-4175-AB7A-26BE4F157B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7" name="AutoShape 3" descr="(question)">
          <a:extLst>
            <a:ext uri="{FF2B5EF4-FFF2-40B4-BE49-F238E27FC236}">
              <a16:creationId xmlns:a16="http://schemas.microsoft.com/office/drawing/2014/main" id="{D6DA9135-5E72-48AB-992C-A054DF18A0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8" name="AutoShape 3" descr="(question)">
          <a:extLst>
            <a:ext uri="{FF2B5EF4-FFF2-40B4-BE49-F238E27FC236}">
              <a16:creationId xmlns:a16="http://schemas.microsoft.com/office/drawing/2014/main" id="{BCBAA90C-6C8E-49A4-B0AE-71E3F142DF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1999" name="AutoShape 3" descr="(question)">
          <a:extLst>
            <a:ext uri="{FF2B5EF4-FFF2-40B4-BE49-F238E27FC236}">
              <a16:creationId xmlns:a16="http://schemas.microsoft.com/office/drawing/2014/main" id="{8C66B7BA-0B6A-4C3E-A3EC-BA6B4CA218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0" name="AutoShape 3" descr="(question)">
          <a:extLst>
            <a:ext uri="{FF2B5EF4-FFF2-40B4-BE49-F238E27FC236}">
              <a16:creationId xmlns:a16="http://schemas.microsoft.com/office/drawing/2014/main" id="{424E1D5C-AA0E-44DE-BA8A-B4948755B60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1" name="AutoShape 3" descr="(question)">
          <a:extLst>
            <a:ext uri="{FF2B5EF4-FFF2-40B4-BE49-F238E27FC236}">
              <a16:creationId xmlns:a16="http://schemas.microsoft.com/office/drawing/2014/main" id="{8C849628-0268-4AB5-A2ED-29A270DDC1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2" name="AutoShape 3" descr="(question)">
          <a:extLst>
            <a:ext uri="{FF2B5EF4-FFF2-40B4-BE49-F238E27FC236}">
              <a16:creationId xmlns:a16="http://schemas.microsoft.com/office/drawing/2014/main" id="{746BE08D-28D7-4EA5-B6FF-ADE8EC32FB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3" name="AutoShape 3" descr="(question)">
          <a:extLst>
            <a:ext uri="{FF2B5EF4-FFF2-40B4-BE49-F238E27FC236}">
              <a16:creationId xmlns:a16="http://schemas.microsoft.com/office/drawing/2014/main" id="{5EC72F69-0EF4-4D4A-8BC5-C31237DEAB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4" name="AutoShape 3" descr="(question)">
          <a:extLst>
            <a:ext uri="{FF2B5EF4-FFF2-40B4-BE49-F238E27FC236}">
              <a16:creationId xmlns:a16="http://schemas.microsoft.com/office/drawing/2014/main" id="{D7F1D4D9-7FFE-455C-A452-15E39F309A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5" name="AutoShape 3" descr="(question)">
          <a:extLst>
            <a:ext uri="{FF2B5EF4-FFF2-40B4-BE49-F238E27FC236}">
              <a16:creationId xmlns:a16="http://schemas.microsoft.com/office/drawing/2014/main" id="{B2743A79-547B-4255-B698-F2C6632B3F8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6" name="AutoShape 3" descr="(question)">
          <a:extLst>
            <a:ext uri="{FF2B5EF4-FFF2-40B4-BE49-F238E27FC236}">
              <a16:creationId xmlns:a16="http://schemas.microsoft.com/office/drawing/2014/main" id="{34FB0511-DA2B-4B72-B4CA-3105AFFB70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7" name="AutoShape 3" descr="(question)">
          <a:extLst>
            <a:ext uri="{FF2B5EF4-FFF2-40B4-BE49-F238E27FC236}">
              <a16:creationId xmlns:a16="http://schemas.microsoft.com/office/drawing/2014/main" id="{B53582A2-FA2A-4DF0-83B4-315D51532C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8" name="AutoShape 3" descr="(question)">
          <a:extLst>
            <a:ext uri="{FF2B5EF4-FFF2-40B4-BE49-F238E27FC236}">
              <a16:creationId xmlns:a16="http://schemas.microsoft.com/office/drawing/2014/main" id="{9AAA8DE3-245E-45CB-B4BB-30A61DBA0C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09" name="AutoShape 3" descr="(question)">
          <a:extLst>
            <a:ext uri="{FF2B5EF4-FFF2-40B4-BE49-F238E27FC236}">
              <a16:creationId xmlns:a16="http://schemas.microsoft.com/office/drawing/2014/main" id="{BBE5BC6D-61AC-45C2-AD8D-BD1D9A580F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0" name="AutoShape 3" descr="(question)">
          <a:extLst>
            <a:ext uri="{FF2B5EF4-FFF2-40B4-BE49-F238E27FC236}">
              <a16:creationId xmlns:a16="http://schemas.microsoft.com/office/drawing/2014/main" id="{1F0B1037-8D01-4B7F-9171-DC5B0622D6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1" name="AutoShape 3" descr="(question)">
          <a:extLst>
            <a:ext uri="{FF2B5EF4-FFF2-40B4-BE49-F238E27FC236}">
              <a16:creationId xmlns:a16="http://schemas.microsoft.com/office/drawing/2014/main" id="{09FA6897-D1FA-4688-BBE6-4E6F84FB50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2" name="AutoShape 3" descr="(question)">
          <a:extLst>
            <a:ext uri="{FF2B5EF4-FFF2-40B4-BE49-F238E27FC236}">
              <a16:creationId xmlns:a16="http://schemas.microsoft.com/office/drawing/2014/main" id="{F3CF0C97-8FE2-4CE5-9A8A-348E109649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3" name="AutoShape 3" descr="(question)">
          <a:extLst>
            <a:ext uri="{FF2B5EF4-FFF2-40B4-BE49-F238E27FC236}">
              <a16:creationId xmlns:a16="http://schemas.microsoft.com/office/drawing/2014/main" id="{A15A564C-72EC-4F33-84A7-1B29175BCC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4" name="AutoShape 3" descr="(question)">
          <a:extLst>
            <a:ext uri="{FF2B5EF4-FFF2-40B4-BE49-F238E27FC236}">
              <a16:creationId xmlns:a16="http://schemas.microsoft.com/office/drawing/2014/main" id="{804D0E49-94EB-4E52-96FF-D87F139CAF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5" name="AutoShape 3" descr="(question)">
          <a:extLst>
            <a:ext uri="{FF2B5EF4-FFF2-40B4-BE49-F238E27FC236}">
              <a16:creationId xmlns:a16="http://schemas.microsoft.com/office/drawing/2014/main" id="{259C54C9-8888-4BA7-9F04-FB36C651A4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6" name="AutoShape 3" descr="(question)">
          <a:extLst>
            <a:ext uri="{FF2B5EF4-FFF2-40B4-BE49-F238E27FC236}">
              <a16:creationId xmlns:a16="http://schemas.microsoft.com/office/drawing/2014/main" id="{6AD96C7F-F199-4D10-BB41-72C9F26B47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7" name="AutoShape 3" descr="(question)">
          <a:extLst>
            <a:ext uri="{FF2B5EF4-FFF2-40B4-BE49-F238E27FC236}">
              <a16:creationId xmlns:a16="http://schemas.microsoft.com/office/drawing/2014/main" id="{BDDD9E4D-CBF4-4C67-B23D-8FA332DFCF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8" name="AutoShape 3" descr="(question)">
          <a:extLst>
            <a:ext uri="{FF2B5EF4-FFF2-40B4-BE49-F238E27FC236}">
              <a16:creationId xmlns:a16="http://schemas.microsoft.com/office/drawing/2014/main" id="{B77E72A4-FB50-41CA-AEFE-DD53D1D7BF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19" name="AutoShape 3" descr="(question)">
          <a:extLst>
            <a:ext uri="{FF2B5EF4-FFF2-40B4-BE49-F238E27FC236}">
              <a16:creationId xmlns:a16="http://schemas.microsoft.com/office/drawing/2014/main" id="{66691B9F-7737-4F7C-89F1-D3044C20C4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0" name="AutoShape 3" descr="(question)">
          <a:extLst>
            <a:ext uri="{FF2B5EF4-FFF2-40B4-BE49-F238E27FC236}">
              <a16:creationId xmlns:a16="http://schemas.microsoft.com/office/drawing/2014/main" id="{6E79388B-7B5D-4D9A-BE1F-5123E194AA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1" name="AutoShape 3" descr="(question)">
          <a:extLst>
            <a:ext uri="{FF2B5EF4-FFF2-40B4-BE49-F238E27FC236}">
              <a16:creationId xmlns:a16="http://schemas.microsoft.com/office/drawing/2014/main" id="{BF63E2FB-D3AC-4ABB-AB1A-0B3F0249F6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2" name="AutoShape 3" descr="(question)">
          <a:extLst>
            <a:ext uri="{FF2B5EF4-FFF2-40B4-BE49-F238E27FC236}">
              <a16:creationId xmlns:a16="http://schemas.microsoft.com/office/drawing/2014/main" id="{5E678FFF-79EE-4559-B006-107BB70529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3" name="AutoShape 3" descr="(question)">
          <a:extLst>
            <a:ext uri="{FF2B5EF4-FFF2-40B4-BE49-F238E27FC236}">
              <a16:creationId xmlns:a16="http://schemas.microsoft.com/office/drawing/2014/main" id="{268C703B-3038-4439-B091-B59D8FCE15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4" name="AutoShape 3" descr="(question)">
          <a:extLst>
            <a:ext uri="{FF2B5EF4-FFF2-40B4-BE49-F238E27FC236}">
              <a16:creationId xmlns:a16="http://schemas.microsoft.com/office/drawing/2014/main" id="{7074C8BC-A454-4BF0-8771-C1B76F88DD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5" name="AutoShape 3" descr="(question)">
          <a:extLst>
            <a:ext uri="{FF2B5EF4-FFF2-40B4-BE49-F238E27FC236}">
              <a16:creationId xmlns:a16="http://schemas.microsoft.com/office/drawing/2014/main" id="{353DA4B6-C746-4760-9093-60172D362E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6" name="AutoShape 3" descr="(question)">
          <a:extLst>
            <a:ext uri="{FF2B5EF4-FFF2-40B4-BE49-F238E27FC236}">
              <a16:creationId xmlns:a16="http://schemas.microsoft.com/office/drawing/2014/main" id="{8C76EE90-338E-473F-9B7E-928A53B40B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7" name="AutoShape 3" descr="(question)">
          <a:extLst>
            <a:ext uri="{FF2B5EF4-FFF2-40B4-BE49-F238E27FC236}">
              <a16:creationId xmlns:a16="http://schemas.microsoft.com/office/drawing/2014/main" id="{3C5E212B-1897-4E30-B3D1-C32151A9644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8" name="AutoShape 3" descr="(question)">
          <a:extLst>
            <a:ext uri="{FF2B5EF4-FFF2-40B4-BE49-F238E27FC236}">
              <a16:creationId xmlns:a16="http://schemas.microsoft.com/office/drawing/2014/main" id="{B675A925-650F-47AD-AEB4-B650096F9C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29" name="AutoShape 3" descr="(question)">
          <a:extLst>
            <a:ext uri="{FF2B5EF4-FFF2-40B4-BE49-F238E27FC236}">
              <a16:creationId xmlns:a16="http://schemas.microsoft.com/office/drawing/2014/main" id="{44FE25C2-1D18-4441-9D97-B3C0A0DBB5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0" name="AutoShape 3" descr="(question)">
          <a:extLst>
            <a:ext uri="{FF2B5EF4-FFF2-40B4-BE49-F238E27FC236}">
              <a16:creationId xmlns:a16="http://schemas.microsoft.com/office/drawing/2014/main" id="{63B8EA4C-FF9E-4AE9-BDC0-A043C07F0F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1" name="AutoShape 3" descr="(question)">
          <a:extLst>
            <a:ext uri="{FF2B5EF4-FFF2-40B4-BE49-F238E27FC236}">
              <a16:creationId xmlns:a16="http://schemas.microsoft.com/office/drawing/2014/main" id="{C57C3DEF-B337-4D73-9B42-4B66C6AE01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2" name="AutoShape 3" descr="(question)">
          <a:extLst>
            <a:ext uri="{FF2B5EF4-FFF2-40B4-BE49-F238E27FC236}">
              <a16:creationId xmlns:a16="http://schemas.microsoft.com/office/drawing/2014/main" id="{617EB42E-DCBB-41DC-917F-4941C84A67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3" name="AutoShape 3" descr="(question)">
          <a:extLst>
            <a:ext uri="{FF2B5EF4-FFF2-40B4-BE49-F238E27FC236}">
              <a16:creationId xmlns:a16="http://schemas.microsoft.com/office/drawing/2014/main" id="{25A04CCD-3186-4D8B-B7E7-CCF64C7C48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4" name="AutoShape 3" descr="(question)">
          <a:extLst>
            <a:ext uri="{FF2B5EF4-FFF2-40B4-BE49-F238E27FC236}">
              <a16:creationId xmlns:a16="http://schemas.microsoft.com/office/drawing/2014/main" id="{EDB17C43-9719-4583-8E88-60CFC53E42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5" name="AutoShape 3" descr="(question)">
          <a:extLst>
            <a:ext uri="{FF2B5EF4-FFF2-40B4-BE49-F238E27FC236}">
              <a16:creationId xmlns:a16="http://schemas.microsoft.com/office/drawing/2014/main" id="{BD5B77AA-E1D0-48EA-A1D7-7C1ED70491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6" name="AutoShape 3" descr="(question)">
          <a:extLst>
            <a:ext uri="{FF2B5EF4-FFF2-40B4-BE49-F238E27FC236}">
              <a16:creationId xmlns:a16="http://schemas.microsoft.com/office/drawing/2014/main" id="{5B6412C3-DF2C-466C-8409-E7C5456BA1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7" name="AutoShape 3" descr="(question)">
          <a:extLst>
            <a:ext uri="{FF2B5EF4-FFF2-40B4-BE49-F238E27FC236}">
              <a16:creationId xmlns:a16="http://schemas.microsoft.com/office/drawing/2014/main" id="{47594352-CCEC-44B9-9EEF-F21568AED0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8" name="AutoShape 3" descr="(question)">
          <a:extLst>
            <a:ext uri="{FF2B5EF4-FFF2-40B4-BE49-F238E27FC236}">
              <a16:creationId xmlns:a16="http://schemas.microsoft.com/office/drawing/2014/main" id="{832D71AD-4FDC-4AA6-B93B-6CF2234BF1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39" name="AutoShape 3" descr="(question)">
          <a:extLst>
            <a:ext uri="{FF2B5EF4-FFF2-40B4-BE49-F238E27FC236}">
              <a16:creationId xmlns:a16="http://schemas.microsoft.com/office/drawing/2014/main" id="{CB06B085-E0BA-46D4-A4E3-E03DAE7659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0" name="AutoShape 3" descr="(question)">
          <a:extLst>
            <a:ext uri="{FF2B5EF4-FFF2-40B4-BE49-F238E27FC236}">
              <a16:creationId xmlns:a16="http://schemas.microsoft.com/office/drawing/2014/main" id="{5B169105-DE90-4C25-9C8A-A0AB3ACECC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1" name="AutoShape 3" descr="(question)">
          <a:extLst>
            <a:ext uri="{FF2B5EF4-FFF2-40B4-BE49-F238E27FC236}">
              <a16:creationId xmlns:a16="http://schemas.microsoft.com/office/drawing/2014/main" id="{D888C816-C331-4619-825F-24ED3A0871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2" name="AutoShape 3" descr="(question)">
          <a:extLst>
            <a:ext uri="{FF2B5EF4-FFF2-40B4-BE49-F238E27FC236}">
              <a16:creationId xmlns:a16="http://schemas.microsoft.com/office/drawing/2014/main" id="{881606CA-02CA-4B82-B9A6-FB2428180FB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3" name="AutoShape 3" descr="(question)">
          <a:extLst>
            <a:ext uri="{FF2B5EF4-FFF2-40B4-BE49-F238E27FC236}">
              <a16:creationId xmlns:a16="http://schemas.microsoft.com/office/drawing/2014/main" id="{4BD68543-4426-4C6F-82D8-D28F0C6024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4" name="AutoShape 3" descr="(question)">
          <a:extLst>
            <a:ext uri="{FF2B5EF4-FFF2-40B4-BE49-F238E27FC236}">
              <a16:creationId xmlns:a16="http://schemas.microsoft.com/office/drawing/2014/main" id="{8EDB7D1A-DD87-430B-B956-8C00ADE3D7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5" name="AutoShape 3" descr="(question)">
          <a:extLst>
            <a:ext uri="{FF2B5EF4-FFF2-40B4-BE49-F238E27FC236}">
              <a16:creationId xmlns:a16="http://schemas.microsoft.com/office/drawing/2014/main" id="{5CFFA218-E566-475C-9254-F27D418D5C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6" name="AutoShape 3" descr="(question)">
          <a:extLst>
            <a:ext uri="{FF2B5EF4-FFF2-40B4-BE49-F238E27FC236}">
              <a16:creationId xmlns:a16="http://schemas.microsoft.com/office/drawing/2014/main" id="{7165593A-81D9-4F36-B794-DFF497098A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7" name="AutoShape 3" descr="(question)">
          <a:extLst>
            <a:ext uri="{FF2B5EF4-FFF2-40B4-BE49-F238E27FC236}">
              <a16:creationId xmlns:a16="http://schemas.microsoft.com/office/drawing/2014/main" id="{38A69507-3173-49FE-B971-28F7EB36FA9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8" name="AutoShape 3" descr="(question)">
          <a:extLst>
            <a:ext uri="{FF2B5EF4-FFF2-40B4-BE49-F238E27FC236}">
              <a16:creationId xmlns:a16="http://schemas.microsoft.com/office/drawing/2014/main" id="{AA91822D-4C3A-465E-A404-7DAD1AE41E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49" name="AutoShape 3" descr="(question)">
          <a:extLst>
            <a:ext uri="{FF2B5EF4-FFF2-40B4-BE49-F238E27FC236}">
              <a16:creationId xmlns:a16="http://schemas.microsoft.com/office/drawing/2014/main" id="{C8A53801-E4A2-4A4E-B50F-C5090C20C1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0" name="AutoShape 3" descr="(question)">
          <a:extLst>
            <a:ext uri="{FF2B5EF4-FFF2-40B4-BE49-F238E27FC236}">
              <a16:creationId xmlns:a16="http://schemas.microsoft.com/office/drawing/2014/main" id="{1C25B704-D66E-474E-AA84-D29C98431F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1" name="AutoShape 3" descr="(question)">
          <a:extLst>
            <a:ext uri="{FF2B5EF4-FFF2-40B4-BE49-F238E27FC236}">
              <a16:creationId xmlns:a16="http://schemas.microsoft.com/office/drawing/2014/main" id="{075DDBCE-F6B3-4E93-AA90-006F283E86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2" name="AutoShape 3" descr="(question)">
          <a:extLst>
            <a:ext uri="{FF2B5EF4-FFF2-40B4-BE49-F238E27FC236}">
              <a16:creationId xmlns:a16="http://schemas.microsoft.com/office/drawing/2014/main" id="{EE145F16-3C22-4C33-AB4D-F2112A82439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3" name="AutoShape 3" descr="(question)">
          <a:extLst>
            <a:ext uri="{FF2B5EF4-FFF2-40B4-BE49-F238E27FC236}">
              <a16:creationId xmlns:a16="http://schemas.microsoft.com/office/drawing/2014/main" id="{046B56D6-FFC3-4F96-A743-AA79071A86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4" name="AutoShape 3" descr="(question)">
          <a:extLst>
            <a:ext uri="{FF2B5EF4-FFF2-40B4-BE49-F238E27FC236}">
              <a16:creationId xmlns:a16="http://schemas.microsoft.com/office/drawing/2014/main" id="{592D9D67-2F80-4C42-8A34-39B8CF68F3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5" name="AutoShape 3" descr="(question)">
          <a:extLst>
            <a:ext uri="{FF2B5EF4-FFF2-40B4-BE49-F238E27FC236}">
              <a16:creationId xmlns:a16="http://schemas.microsoft.com/office/drawing/2014/main" id="{C8CF5828-42C3-49AF-9048-BF1D8A8C9D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6" name="AutoShape 3" descr="(question)">
          <a:extLst>
            <a:ext uri="{FF2B5EF4-FFF2-40B4-BE49-F238E27FC236}">
              <a16:creationId xmlns:a16="http://schemas.microsoft.com/office/drawing/2014/main" id="{38489E25-B7AE-434E-88FC-B6D4649D90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7" name="AutoShape 3" descr="(question)">
          <a:extLst>
            <a:ext uri="{FF2B5EF4-FFF2-40B4-BE49-F238E27FC236}">
              <a16:creationId xmlns:a16="http://schemas.microsoft.com/office/drawing/2014/main" id="{109DFCC0-C9B0-4293-B085-BF08A68AF5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8" name="AutoShape 3" descr="(question)">
          <a:extLst>
            <a:ext uri="{FF2B5EF4-FFF2-40B4-BE49-F238E27FC236}">
              <a16:creationId xmlns:a16="http://schemas.microsoft.com/office/drawing/2014/main" id="{95A19846-8EB8-4202-BB6B-B19EDE4DBF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59" name="AutoShape 3" descr="(question)">
          <a:extLst>
            <a:ext uri="{FF2B5EF4-FFF2-40B4-BE49-F238E27FC236}">
              <a16:creationId xmlns:a16="http://schemas.microsoft.com/office/drawing/2014/main" id="{6E7EE7AB-E2B6-4894-ACD2-2188C36C07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0" name="AutoShape 3" descr="(question)">
          <a:extLst>
            <a:ext uri="{FF2B5EF4-FFF2-40B4-BE49-F238E27FC236}">
              <a16:creationId xmlns:a16="http://schemas.microsoft.com/office/drawing/2014/main" id="{B77AB858-D267-486F-B744-D56B5A3FE1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1" name="AutoShape 3" descr="(question)">
          <a:extLst>
            <a:ext uri="{FF2B5EF4-FFF2-40B4-BE49-F238E27FC236}">
              <a16:creationId xmlns:a16="http://schemas.microsoft.com/office/drawing/2014/main" id="{2F4E1291-BF82-4202-8330-5EBEA72848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2" name="AutoShape 3" descr="(question)">
          <a:extLst>
            <a:ext uri="{FF2B5EF4-FFF2-40B4-BE49-F238E27FC236}">
              <a16:creationId xmlns:a16="http://schemas.microsoft.com/office/drawing/2014/main" id="{BEF93F39-BA31-4A8B-9516-8804C447D3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3" name="AutoShape 3" descr="(question)">
          <a:extLst>
            <a:ext uri="{FF2B5EF4-FFF2-40B4-BE49-F238E27FC236}">
              <a16:creationId xmlns:a16="http://schemas.microsoft.com/office/drawing/2014/main" id="{7CF51BA5-BC88-4513-9BC7-7735B446F2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4" name="AutoShape 3" descr="(question)">
          <a:extLst>
            <a:ext uri="{FF2B5EF4-FFF2-40B4-BE49-F238E27FC236}">
              <a16:creationId xmlns:a16="http://schemas.microsoft.com/office/drawing/2014/main" id="{B025E447-59B5-410B-BF54-E254855ECA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5" name="AutoShape 3" descr="(question)">
          <a:extLst>
            <a:ext uri="{FF2B5EF4-FFF2-40B4-BE49-F238E27FC236}">
              <a16:creationId xmlns:a16="http://schemas.microsoft.com/office/drawing/2014/main" id="{7DCD0544-918A-4802-BDF9-9AF389F32E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6" name="AutoShape 3" descr="(question)">
          <a:extLst>
            <a:ext uri="{FF2B5EF4-FFF2-40B4-BE49-F238E27FC236}">
              <a16:creationId xmlns:a16="http://schemas.microsoft.com/office/drawing/2014/main" id="{7EF2FFCC-3BC3-49DF-87B5-BF02A47477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7" name="AutoShape 3" descr="(question)">
          <a:extLst>
            <a:ext uri="{FF2B5EF4-FFF2-40B4-BE49-F238E27FC236}">
              <a16:creationId xmlns:a16="http://schemas.microsoft.com/office/drawing/2014/main" id="{108E7046-1622-4AA9-8970-584E4453B70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8" name="AutoShape 3" descr="(question)">
          <a:extLst>
            <a:ext uri="{FF2B5EF4-FFF2-40B4-BE49-F238E27FC236}">
              <a16:creationId xmlns:a16="http://schemas.microsoft.com/office/drawing/2014/main" id="{E0215450-F172-4712-ACE4-1637BDEBE4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69" name="AutoShape 3" descr="(question)">
          <a:extLst>
            <a:ext uri="{FF2B5EF4-FFF2-40B4-BE49-F238E27FC236}">
              <a16:creationId xmlns:a16="http://schemas.microsoft.com/office/drawing/2014/main" id="{9B416EFA-5834-471F-B4F7-D350D0E824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0" name="AutoShape 3" descr="(question)">
          <a:extLst>
            <a:ext uri="{FF2B5EF4-FFF2-40B4-BE49-F238E27FC236}">
              <a16:creationId xmlns:a16="http://schemas.microsoft.com/office/drawing/2014/main" id="{AB268D8C-F9CB-426E-9748-ADBEB77820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1" name="AutoShape 3" descr="(question)">
          <a:extLst>
            <a:ext uri="{FF2B5EF4-FFF2-40B4-BE49-F238E27FC236}">
              <a16:creationId xmlns:a16="http://schemas.microsoft.com/office/drawing/2014/main" id="{1B06894B-BD39-40A4-8B82-C4D9219C26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2" name="AutoShape 3" descr="(question)">
          <a:extLst>
            <a:ext uri="{FF2B5EF4-FFF2-40B4-BE49-F238E27FC236}">
              <a16:creationId xmlns:a16="http://schemas.microsoft.com/office/drawing/2014/main" id="{6B8A16C4-C279-4483-863D-A81FFABA925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3" name="AutoShape 3" descr="(question)">
          <a:extLst>
            <a:ext uri="{FF2B5EF4-FFF2-40B4-BE49-F238E27FC236}">
              <a16:creationId xmlns:a16="http://schemas.microsoft.com/office/drawing/2014/main" id="{2949E097-6171-4C40-9245-B40AAEB1E0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4" name="AutoShape 3" descr="(question)">
          <a:extLst>
            <a:ext uri="{FF2B5EF4-FFF2-40B4-BE49-F238E27FC236}">
              <a16:creationId xmlns:a16="http://schemas.microsoft.com/office/drawing/2014/main" id="{AAF03DF8-5EB3-479C-BE6F-B690849E3C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5" name="AutoShape 3" descr="(question)">
          <a:extLst>
            <a:ext uri="{FF2B5EF4-FFF2-40B4-BE49-F238E27FC236}">
              <a16:creationId xmlns:a16="http://schemas.microsoft.com/office/drawing/2014/main" id="{16D667E4-D44F-4BD2-8A72-E6A4F20EC8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6" name="AutoShape 3" descr="(question)">
          <a:extLst>
            <a:ext uri="{FF2B5EF4-FFF2-40B4-BE49-F238E27FC236}">
              <a16:creationId xmlns:a16="http://schemas.microsoft.com/office/drawing/2014/main" id="{64AD8B70-1C77-41D1-B801-CC1921129A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7" name="AutoShape 3" descr="(question)">
          <a:extLst>
            <a:ext uri="{FF2B5EF4-FFF2-40B4-BE49-F238E27FC236}">
              <a16:creationId xmlns:a16="http://schemas.microsoft.com/office/drawing/2014/main" id="{A049B768-0B60-4460-B9B7-B2963DE970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8" name="AutoShape 3" descr="(question)">
          <a:extLst>
            <a:ext uri="{FF2B5EF4-FFF2-40B4-BE49-F238E27FC236}">
              <a16:creationId xmlns:a16="http://schemas.microsoft.com/office/drawing/2014/main" id="{361AB8EE-56E8-46F7-8B4F-99FE2F6867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79" name="AutoShape 3" descr="(question)">
          <a:extLst>
            <a:ext uri="{FF2B5EF4-FFF2-40B4-BE49-F238E27FC236}">
              <a16:creationId xmlns:a16="http://schemas.microsoft.com/office/drawing/2014/main" id="{80F9CB95-AB3A-4B16-BE3A-B32899863E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0" name="AutoShape 3" descr="(question)">
          <a:extLst>
            <a:ext uri="{FF2B5EF4-FFF2-40B4-BE49-F238E27FC236}">
              <a16:creationId xmlns:a16="http://schemas.microsoft.com/office/drawing/2014/main" id="{9A06B0A4-1CBF-4DAD-AB06-9ACB77463C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1" name="AutoShape 3" descr="(question)">
          <a:extLst>
            <a:ext uri="{FF2B5EF4-FFF2-40B4-BE49-F238E27FC236}">
              <a16:creationId xmlns:a16="http://schemas.microsoft.com/office/drawing/2014/main" id="{B8CF8CAF-43BB-4927-87D5-84DC2B34FE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2" name="AutoShape 3" descr="(question)">
          <a:extLst>
            <a:ext uri="{FF2B5EF4-FFF2-40B4-BE49-F238E27FC236}">
              <a16:creationId xmlns:a16="http://schemas.microsoft.com/office/drawing/2014/main" id="{4310C2FD-C9CA-45B1-9F88-BF80D63BC47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3" name="AutoShape 3" descr="(question)">
          <a:extLst>
            <a:ext uri="{FF2B5EF4-FFF2-40B4-BE49-F238E27FC236}">
              <a16:creationId xmlns:a16="http://schemas.microsoft.com/office/drawing/2014/main" id="{891E9C13-E5DB-44B4-93CF-B562D651E7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4" name="AutoShape 3" descr="(question)">
          <a:extLst>
            <a:ext uri="{FF2B5EF4-FFF2-40B4-BE49-F238E27FC236}">
              <a16:creationId xmlns:a16="http://schemas.microsoft.com/office/drawing/2014/main" id="{A5AC56C8-5690-431A-8E3A-B18B3FA5AA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5" name="AutoShape 3" descr="(question)">
          <a:extLst>
            <a:ext uri="{FF2B5EF4-FFF2-40B4-BE49-F238E27FC236}">
              <a16:creationId xmlns:a16="http://schemas.microsoft.com/office/drawing/2014/main" id="{CBA7BA74-FBE2-4C88-BD9B-0AA4C85F2A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6" name="AutoShape 3" descr="(question)">
          <a:extLst>
            <a:ext uri="{FF2B5EF4-FFF2-40B4-BE49-F238E27FC236}">
              <a16:creationId xmlns:a16="http://schemas.microsoft.com/office/drawing/2014/main" id="{F6C5422A-1677-4006-8BA3-4707DEE333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7" name="AutoShape 3" descr="(question)">
          <a:extLst>
            <a:ext uri="{FF2B5EF4-FFF2-40B4-BE49-F238E27FC236}">
              <a16:creationId xmlns:a16="http://schemas.microsoft.com/office/drawing/2014/main" id="{BE658186-A3FD-4A0A-B9E4-0B2B0305849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8" name="AutoShape 3" descr="(question)">
          <a:extLst>
            <a:ext uri="{FF2B5EF4-FFF2-40B4-BE49-F238E27FC236}">
              <a16:creationId xmlns:a16="http://schemas.microsoft.com/office/drawing/2014/main" id="{2F2C5CD9-9E27-4C2B-8D9F-BF8D539FC5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89" name="AutoShape 3" descr="(question)">
          <a:extLst>
            <a:ext uri="{FF2B5EF4-FFF2-40B4-BE49-F238E27FC236}">
              <a16:creationId xmlns:a16="http://schemas.microsoft.com/office/drawing/2014/main" id="{E98F1FC0-949F-4C67-A292-3FF5714A5D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0" name="AutoShape 3" descr="(question)">
          <a:extLst>
            <a:ext uri="{FF2B5EF4-FFF2-40B4-BE49-F238E27FC236}">
              <a16:creationId xmlns:a16="http://schemas.microsoft.com/office/drawing/2014/main" id="{8A569435-AC06-4B42-BFBD-F14B1F38AF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1" name="AutoShape 3" descr="(question)">
          <a:extLst>
            <a:ext uri="{FF2B5EF4-FFF2-40B4-BE49-F238E27FC236}">
              <a16:creationId xmlns:a16="http://schemas.microsoft.com/office/drawing/2014/main" id="{E7E7AA69-CC34-4AC3-BCBA-08110418D0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2" name="AutoShape 3" descr="(question)">
          <a:extLst>
            <a:ext uri="{FF2B5EF4-FFF2-40B4-BE49-F238E27FC236}">
              <a16:creationId xmlns:a16="http://schemas.microsoft.com/office/drawing/2014/main" id="{0822C2B2-1ACB-499F-B1E9-E7A99109A5C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3" name="AutoShape 3" descr="(question)">
          <a:extLst>
            <a:ext uri="{FF2B5EF4-FFF2-40B4-BE49-F238E27FC236}">
              <a16:creationId xmlns:a16="http://schemas.microsoft.com/office/drawing/2014/main" id="{FCF2577F-2E03-440A-B518-5FD13C7555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4" name="AutoShape 3" descr="(question)">
          <a:extLst>
            <a:ext uri="{FF2B5EF4-FFF2-40B4-BE49-F238E27FC236}">
              <a16:creationId xmlns:a16="http://schemas.microsoft.com/office/drawing/2014/main" id="{DE4ABA80-F209-414A-85FA-4EEA46B343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5" name="AutoShape 3" descr="(question)">
          <a:extLst>
            <a:ext uri="{FF2B5EF4-FFF2-40B4-BE49-F238E27FC236}">
              <a16:creationId xmlns:a16="http://schemas.microsoft.com/office/drawing/2014/main" id="{C28A672D-4656-4904-88D7-60C2EB52EF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6" name="AutoShape 3" descr="(question)">
          <a:extLst>
            <a:ext uri="{FF2B5EF4-FFF2-40B4-BE49-F238E27FC236}">
              <a16:creationId xmlns:a16="http://schemas.microsoft.com/office/drawing/2014/main" id="{677A305C-85B3-4188-99C0-50B7D75609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7" name="AutoShape 3" descr="(question)">
          <a:extLst>
            <a:ext uri="{FF2B5EF4-FFF2-40B4-BE49-F238E27FC236}">
              <a16:creationId xmlns:a16="http://schemas.microsoft.com/office/drawing/2014/main" id="{99789794-5789-411F-B085-A754B49939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8" name="AutoShape 3" descr="(question)">
          <a:extLst>
            <a:ext uri="{FF2B5EF4-FFF2-40B4-BE49-F238E27FC236}">
              <a16:creationId xmlns:a16="http://schemas.microsoft.com/office/drawing/2014/main" id="{2603D3A1-9BF1-4488-B25F-3B6B368D28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099" name="AutoShape 3" descr="(question)">
          <a:extLst>
            <a:ext uri="{FF2B5EF4-FFF2-40B4-BE49-F238E27FC236}">
              <a16:creationId xmlns:a16="http://schemas.microsoft.com/office/drawing/2014/main" id="{FC85A7DB-DDE4-4412-83D4-8E7C946883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0" name="AutoShape 3" descr="(question)">
          <a:extLst>
            <a:ext uri="{FF2B5EF4-FFF2-40B4-BE49-F238E27FC236}">
              <a16:creationId xmlns:a16="http://schemas.microsoft.com/office/drawing/2014/main" id="{B75D0731-29D6-4C13-9AC4-AC5E038DB1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1" name="AutoShape 3" descr="(question)">
          <a:extLst>
            <a:ext uri="{FF2B5EF4-FFF2-40B4-BE49-F238E27FC236}">
              <a16:creationId xmlns:a16="http://schemas.microsoft.com/office/drawing/2014/main" id="{5E567EC0-F5C4-45A2-9EE8-6F511AD375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2" name="AutoShape 3" descr="(question)">
          <a:extLst>
            <a:ext uri="{FF2B5EF4-FFF2-40B4-BE49-F238E27FC236}">
              <a16:creationId xmlns:a16="http://schemas.microsoft.com/office/drawing/2014/main" id="{9B8AD1D4-A82C-48BC-84EB-236245EAE86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3" name="AutoShape 3" descr="(question)">
          <a:extLst>
            <a:ext uri="{FF2B5EF4-FFF2-40B4-BE49-F238E27FC236}">
              <a16:creationId xmlns:a16="http://schemas.microsoft.com/office/drawing/2014/main" id="{F27CFA90-4F11-4266-B781-71207E60F5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4" name="AutoShape 3" descr="(question)">
          <a:extLst>
            <a:ext uri="{FF2B5EF4-FFF2-40B4-BE49-F238E27FC236}">
              <a16:creationId xmlns:a16="http://schemas.microsoft.com/office/drawing/2014/main" id="{E659F8C1-23D3-4BF3-892C-0071201E01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5" name="AutoShape 3" descr="(question)">
          <a:extLst>
            <a:ext uri="{FF2B5EF4-FFF2-40B4-BE49-F238E27FC236}">
              <a16:creationId xmlns:a16="http://schemas.microsoft.com/office/drawing/2014/main" id="{EE7405C2-8B4E-40DC-83A4-88E8F9CBE9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6" name="AutoShape 3" descr="(question)">
          <a:extLst>
            <a:ext uri="{FF2B5EF4-FFF2-40B4-BE49-F238E27FC236}">
              <a16:creationId xmlns:a16="http://schemas.microsoft.com/office/drawing/2014/main" id="{8BA611E8-F905-4E58-ABC9-C4CD143551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7" name="AutoShape 3" descr="(question)">
          <a:extLst>
            <a:ext uri="{FF2B5EF4-FFF2-40B4-BE49-F238E27FC236}">
              <a16:creationId xmlns:a16="http://schemas.microsoft.com/office/drawing/2014/main" id="{8AD63211-46CF-474E-9BCA-3FC9DBE51EB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8" name="AutoShape 3" descr="(question)">
          <a:extLst>
            <a:ext uri="{FF2B5EF4-FFF2-40B4-BE49-F238E27FC236}">
              <a16:creationId xmlns:a16="http://schemas.microsoft.com/office/drawing/2014/main" id="{3CC75253-EC8E-4B15-8450-1A2B95F891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09" name="AutoShape 3" descr="(question)">
          <a:extLst>
            <a:ext uri="{FF2B5EF4-FFF2-40B4-BE49-F238E27FC236}">
              <a16:creationId xmlns:a16="http://schemas.microsoft.com/office/drawing/2014/main" id="{C5098D24-D4F6-4688-BD7F-9139C53570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0" name="AutoShape 3" descr="(question)">
          <a:extLst>
            <a:ext uri="{FF2B5EF4-FFF2-40B4-BE49-F238E27FC236}">
              <a16:creationId xmlns:a16="http://schemas.microsoft.com/office/drawing/2014/main" id="{1FF6642E-275E-48DF-BF07-820FDD83AD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1" name="AutoShape 3" descr="(question)">
          <a:extLst>
            <a:ext uri="{FF2B5EF4-FFF2-40B4-BE49-F238E27FC236}">
              <a16:creationId xmlns:a16="http://schemas.microsoft.com/office/drawing/2014/main" id="{A0D1BDDB-9A50-460B-9558-DA0111A7AF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2" name="AutoShape 3" descr="(question)">
          <a:extLst>
            <a:ext uri="{FF2B5EF4-FFF2-40B4-BE49-F238E27FC236}">
              <a16:creationId xmlns:a16="http://schemas.microsoft.com/office/drawing/2014/main" id="{91E655D0-3FD7-4161-9BD5-95AD6831476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3" name="AutoShape 3" descr="(question)">
          <a:extLst>
            <a:ext uri="{FF2B5EF4-FFF2-40B4-BE49-F238E27FC236}">
              <a16:creationId xmlns:a16="http://schemas.microsoft.com/office/drawing/2014/main" id="{A8ABF571-CE5D-47F8-9522-A463A867CB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4" name="AutoShape 3" descr="(question)">
          <a:extLst>
            <a:ext uri="{FF2B5EF4-FFF2-40B4-BE49-F238E27FC236}">
              <a16:creationId xmlns:a16="http://schemas.microsoft.com/office/drawing/2014/main" id="{D85E07CA-651A-4CC7-9CA7-1AC7D4B395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5" name="AutoShape 3" descr="(question)">
          <a:extLst>
            <a:ext uri="{FF2B5EF4-FFF2-40B4-BE49-F238E27FC236}">
              <a16:creationId xmlns:a16="http://schemas.microsoft.com/office/drawing/2014/main" id="{B0D8C8DC-07EB-4E3B-86F0-3E967A44E0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6" name="AutoShape 3" descr="(question)">
          <a:extLst>
            <a:ext uri="{FF2B5EF4-FFF2-40B4-BE49-F238E27FC236}">
              <a16:creationId xmlns:a16="http://schemas.microsoft.com/office/drawing/2014/main" id="{F4C119B0-D9BA-42B8-B0B7-A5EE162D69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7" name="AutoShape 3" descr="(question)">
          <a:extLst>
            <a:ext uri="{FF2B5EF4-FFF2-40B4-BE49-F238E27FC236}">
              <a16:creationId xmlns:a16="http://schemas.microsoft.com/office/drawing/2014/main" id="{E952E003-BA52-43BF-BD4C-1A0B546664D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8" name="AutoShape 3" descr="(question)">
          <a:extLst>
            <a:ext uri="{FF2B5EF4-FFF2-40B4-BE49-F238E27FC236}">
              <a16:creationId xmlns:a16="http://schemas.microsoft.com/office/drawing/2014/main" id="{538F002F-B067-4C12-BD12-758E6D541F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19" name="AutoShape 3" descr="(question)">
          <a:extLst>
            <a:ext uri="{FF2B5EF4-FFF2-40B4-BE49-F238E27FC236}">
              <a16:creationId xmlns:a16="http://schemas.microsoft.com/office/drawing/2014/main" id="{19A3B0B7-4A38-4B52-927B-3048635B66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0" name="AutoShape 3" descr="(question)">
          <a:extLst>
            <a:ext uri="{FF2B5EF4-FFF2-40B4-BE49-F238E27FC236}">
              <a16:creationId xmlns:a16="http://schemas.microsoft.com/office/drawing/2014/main" id="{EB32FBE3-FBF3-47E5-9218-3894C51041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1" name="AutoShape 3" descr="(question)">
          <a:extLst>
            <a:ext uri="{FF2B5EF4-FFF2-40B4-BE49-F238E27FC236}">
              <a16:creationId xmlns:a16="http://schemas.microsoft.com/office/drawing/2014/main" id="{76C2BB0A-DD58-4A13-92EB-9E1EF0C6A3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2" name="AutoShape 3" descr="(question)">
          <a:extLst>
            <a:ext uri="{FF2B5EF4-FFF2-40B4-BE49-F238E27FC236}">
              <a16:creationId xmlns:a16="http://schemas.microsoft.com/office/drawing/2014/main" id="{42DA8D68-17C8-4311-9AD1-6850D1F24A2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3" name="AutoShape 3" descr="(question)">
          <a:extLst>
            <a:ext uri="{FF2B5EF4-FFF2-40B4-BE49-F238E27FC236}">
              <a16:creationId xmlns:a16="http://schemas.microsoft.com/office/drawing/2014/main" id="{0C2DB155-CE9C-4CC4-BC34-9980E2B3C3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4" name="AutoShape 3" descr="(question)">
          <a:extLst>
            <a:ext uri="{FF2B5EF4-FFF2-40B4-BE49-F238E27FC236}">
              <a16:creationId xmlns:a16="http://schemas.microsoft.com/office/drawing/2014/main" id="{60BAF735-E2A5-482B-BA12-2A6DC83885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5" name="AutoShape 3" descr="(question)">
          <a:extLst>
            <a:ext uri="{FF2B5EF4-FFF2-40B4-BE49-F238E27FC236}">
              <a16:creationId xmlns:a16="http://schemas.microsoft.com/office/drawing/2014/main" id="{E4B08E72-DDCE-4130-B035-5700B43301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6" name="AutoShape 3" descr="(question)">
          <a:extLst>
            <a:ext uri="{FF2B5EF4-FFF2-40B4-BE49-F238E27FC236}">
              <a16:creationId xmlns:a16="http://schemas.microsoft.com/office/drawing/2014/main" id="{1E9776DA-D707-4DD2-8856-447C18DEF3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7" name="AutoShape 3" descr="(question)">
          <a:extLst>
            <a:ext uri="{FF2B5EF4-FFF2-40B4-BE49-F238E27FC236}">
              <a16:creationId xmlns:a16="http://schemas.microsoft.com/office/drawing/2014/main" id="{474EB90D-1128-4BBE-82D8-405463343B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8" name="AutoShape 3" descr="(question)">
          <a:extLst>
            <a:ext uri="{FF2B5EF4-FFF2-40B4-BE49-F238E27FC236}">
              <a16:creationId xmlns:a16="http://schemas.microsoft.com/office/drawing/2014/main" id="{8DA96C93-476D-47FE-AB40-CAF711A994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29" name="AutoShape 3" descr="(question)">
          <a:extLst>
            <a:ext uri="{FF2B5EF4-FFF2-40B4-BE49-F238E27FC236}">
              <a16:creationId xmlns:a16="http://schemas.microsoft.com/office/drawing/2014/main" id="{9B148F6F-2212-4DD0-B1B2-5EBBA8A46D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0" name="AutoShape 3" descr="(question)">
          <a:extLst>
            <a:ext uri="{FF2B5EF4-FFF2-40B4-BE49-F238E27FC236}">
              <a16:creationId xmlns:a16="http://schemas.microsoft.com/office/drawing/2014/main" id="{B772B035-8FE7-4B50-AF10-EF1592F083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1" name="AutoShape 3" descr="(question)">
          <a:extLst>
            <a:ext uri="{FF2B5EF4-FFF2-40B4-BE49-F238E27FC236}">
              <a16:creationId xmlns:a16="http://schemas.microsoft.com/office/drawing/2014/main" id="{B27F43C6-283F-4BAB-BFAB-C72A2F6318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2" name="AutoShape 3" descr="(question)">
          <a:extLst>
            <a:ext uri="{FF2B5EF4-FFF2-40B4-BE49-F238E27FC236}">
              <a16:creationId xmlns:a16="http://schemas.microsoft.com/office/drawing/2014/main" id="{4D4D9D70-F099-403E-A438-7B0589BBD6A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3" name="AutoShape 3" descr="(question)">
          <a:extLst>
            <a:ext uri="{FF2B5EF4-FFF2-40B4-BE49-F238E27FC236}">
              <a16:creationId xmlns:a16="http://schemas.microsoft.com/office/drawing/2014/main" id="{80712AE3-9877-4F24-9A56-200696A02C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4" name="AutoShape 3" descr="(question)">
          <a:extLst>
            <a:ext uri="{FF2B5EF4-FFF2-40B4-BE49-F238E27FC236}">
              <a16:creationId xmlns:a16="http://schemas.microsoft.com/office/drawing/2014/main" id="{83822876-CF99-4374-8C65-84CF70357F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5" name="AutoShape 3" descr="(question)">
          <a:extLst>
            <a:ext uri="{FF2B5EF4-FFF2-40B4-BE49-F238E27FC236}">
              <a16:creationId xmlns:a16="http://schemas.microsoft.com/office/drawing/2014/main" id="{8D58E6FB-A8D4-41A2-8BEF-C0041BEBDA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6" name="AutoShape 3" descr="(question)">
          <a:extLst>
            <a:ext uri="{FF2B5EF4-FFF2-40B4-BE49-F238E27FC236}">
              <a16:creationId xmlns:a16="http://schemas.microsoft.com/office/drawing/2014/main" id="{F5643A00-70C3-4BB3-B318-1DA8C2731D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7" name="AutoShape 3" descr="(question)">
          <a:extLst>
            <a:ext uri="{FF2B5EF4-FFF2-40B4-BE49-F238E27FC236}">
              <a16:creationId xmlns:a16="http://schemas.microsoft.com/office/drawing/2014/main" id="{0CF3C330-BDE7-436A-A9D8-D25A38C05D2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8" name="AutoShape 3" descr="(question)">
          <a:extLst>
            <a:ext uri="{FF2B5EF4-FFF2-40B4-BE49-F238E27FC236}">
              <a16:creationId xmlns:a16="http://schemas.microsoft.com/office/drawing/2014/main" id="{F8BFA3F5-C63D-4781-A126-B00B45C41A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39" name="AutoShape 3" descr="(question)">
          <a:extLst>
            <a:ext uri="{FF2B5EF4-FFF2-40B4-BE49-F238E27FC236}">
              <a16:creationId xmlns:a16="http://schemas.microsoft.com/office/drawing/2014/main" id="{A12C2593-79CD-4242-933B-C268DE2DE0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0" name="AutoShape 3" descr="(question)">
          <a:extLst>
            <a:ext uri="{FF2B5EF4-FFF2-40B4-BE49-F238E27FC236}">
              <a16:creationId xmlns:a16="http://schemas.microsoft.com/office/drawing/2014/main" id="{1080B459-1854-4ADE-8687-B75FFC2ABA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1" name="AutoShape 3" descr="(question)">
          <a:extLst>
            <a:ext uri="{FF2B5EF4-FFF2-40B4-BE49-F238E27FC236}">
              <a16:creationId xmlns:a16="http://schemas.microsoft.com/office/drawing/2014/main" id="{1725967C-C2F3-4DA3-B118-4C542DEC75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2" name="AutoShape 3" descr="(question)">
          <a:extLst>
            <a:ext uri="{FF2B5EF4-FFF2-40B4-BE49-F238E27FC236}">
              <a16:creationId xmlns:a16="http://schemas.microsoft.com/office/drawing/2014/main" id="{7A04E706-D10A-4AE0-A0B7-E27D75172EA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3" name="AutoShape 3" descr="(question)">
          <a:extLst>
            <a:ext uri="{FF2B5EF4-FFF2-40B4-BE49-F238E27FC236}">
              <a16:creationId xmlns:a16="http://schemas.microsoft.com/office/drawing/2014/main" id="{B968D147-CA95-4950-A8E2-AFCCA6059D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4" name="AutoShape 3" descr="(question)">
          <a:extLst>
            <a:ext uri="{FF2B5EF4-FFF2-40B4-BE49-F238E27FC236}">
              <a16:creationId xmlns:a16="http://schemas.microsoft.com/office/drawing/2014/main" id="{E0C63D1D-4A03-450B-B373-E5988EA354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5" name="AutoShape 3" descr="(question)">
          <a:extLst>
            <a:ext uri="{FF2B5EF4-FFF2-40B4-BE49-F238E27FC236}">
              <a16:creationId xmlns:a16="http://schemas.microsoft.com/office/drawing/2014/main" id="{8B44E2CE-1A0B-4C21-9015-13E1F0D27A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6" name="AutoShape 3" descr="(question)">
          <a:extLst>
            <a:ext uri="{FF2B5EF4-FFF2-40B4-BE49-F238E27FC236}">
              <a16:creationId xmlns:a16="http://schemas.microsoft.com/office/drawing/2014/main" id="{A11EE871-2BFD-4497-A9E0-05F5F3EA30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7" name="AutoShape 3" descr="(question)">
          <a:extLst>
            <a:ext uri="{FF2B5EF4-FFF2-40B4-BE49-F238E27FC236}">
              <a16:creationId xmlns:a16="http://schemas.microsoft.com/office/drawing/2014/main" id="{48A7A212-4C6F-4D22-B3D3-1690B5BD6E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8" name="AutoShape 3" descr="(question)">
          <a:extLst>
            <a:ext uri="{FF2B5EF4-FFF2-40B4-BE49-F238E27FC236}">
              <a16:creationId xmlns:a16="http://schemas.microsoft.com/office/drawing/2014/main" id="{D30F203A-6A41-4E3A-ABDE-B2EA3CF043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49" name="AutoShape 3" descr="(question)">
          <a:extLst>
            <a:ext uri="{FF2B5EF4-FFF2-40B4-BE49-F238E27FC236}">
              <a16:creationId xmlns:a16="http://schemas.microsoft.com/office/drawing/2014/main" id="{5CA6C38A-9877-40EE-BFE3-A374039487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0" name="AutoShape 3" descr="(question)">
          <a:extLst>
            <a:ext uri="{FF2B5EF4-FFF2-40B4-BE49-F238E27FC236}">
              <a16:creationId xmlns:a16="http://schemas.microsoft.com/office/drawing/2014/main" id="{FBDB6054-500F-49FF-8DAD-15161A561F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1" name="AutoShape 3" descr="(question)">
          <a:extLst>
            <a:ext uri="{FF2B5EF4-FFF2-40B4-BE49-F238E27FC236}">
              <a16:creationId xmlns:a16="http://schemas.microsoft.com/office/drawing/2014/main" id="{6FCE8CCB-AB70-41A4-B624-AA8E083BAB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2" name="AutoShape 3" descr="(question)">
          <a:extLst>
            <a:ext uri="{FF2B5EF4-FFF2-40B4-BE49-F238E27FC236}">
              <a16:creationId xmlns:a16="http://schemas.microsoft.com/office/drawing/2014/main" id="{F3D96FB5-3F02-45E6-9333-5A62BABE79B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3" name="AutoShape 3" descr="(question)">
          <a:extLst>
            <a:ext uri="{FF2B5EF4-FFF2-40B4-BE49-F238E27FC236}">
              <a16:creationId xmlns:a16="http://schemas.microsoft.com/office/drawing/2014/main" id="{D842B632-78AD-4EF3-AC09-32FC86FF9F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4" name="AutoShape 3" descr="(question)">
          <a:extLst>
            <a:ext uri="{FF2B5EF4-FFF2-40B4-BE49-F238E27FC236}">
              <a16:creationId xmlns:a16="http://schemas.microsoft.com/office/drawing/2014/main" id="{059EC88E-8F64-44BD-86FF-7DC5AD7EAB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5" name="AutoShape 3" descr="(question)">
          <a:extLst>
            <a:ext uri="{FF2B5EF4-FFF2-40B4-BE49-F238E27FC236}">
              <a16:creationId xmlns:a16="http://schemas.microsoft.com/office/drawing/2014/main" id="{39203E97-D9BA-482F-BCFA-85935C9571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6" name="AutoShape 3" descr="(question)">
          <a:extLst>
            <a:ext uri="{FF2B5EF4-FFF2-40B4-BE49-F238E27FC236}">
              <a16:creationId xmlns:a16="http://schemas.microsoft.com/office/drawing/2014/main" id="{CD0E6171-7CEA-4BF9-B320-080AA031FA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7" name="AutoShape 3" descr="(question)">
          <a:extLst>
            <a:ext uri="{FF2B5EF4-FFF2-40B4-BE49-F238E27FC236}">
              <a16:creationId xmlns:a16="http://schemas.microsoft.com/office/drawing/2014/main" id="{F992BD8E-F568-4314-BB49-782A22072AD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8" name="AutoShape 3" descr="(question)">
          <a:extLst>
            <a:ext uri="{FF2B5EF4-FFF2-40B4-BE49-F238E27FC236}">
              <a16:creationId xmlns:a16="http://schemas.microsoft.com/office/drawing/2014/main" id="{1F7C1A84-DD33-451E-A960-79A86EEEB1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59" name="AutoShape 3" descr="(question)">
          <a:extLst>
            <a:ext uri="{FF2B5EF4-FFF2-40B4-BE49-F238E27FC236}">
              <a16:creationId xmlns:a16="http://schemas.microsoft.com/office/drawing/2014/main" id="{1390BDE5-4228-4FDD-B465-A642783D5A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0" name="AutoShape 3" descr="(question)">
          <a:extLst>
            <a:ext uri="{FF2B5EF4-FFF2-40B4-BE49-F238E27FC236}">
              <a16:creationId xmlns:a16="http://schemas.microsoft.com/office/drawing/2014/main" id="{4CA3EC25-74C5-44A9-ADEA-871D166D94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1" name="AutoShape 3" descr="(question)">
          <a:extLst>
            <a:ext uri="{FF2B5EF4-FFF2-40B4-BE49-F238E27FC236}">
              <a16:creationId xmlns:a16="http://schemas.microsoft.com/office/drawing/2014/main" id="{18FD1FA3-B4A6-4A38-A946-FC952D0BD7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2" name="AutoShape 3" descr="(question)">
          <a:extLst>
            <a:ext uri="{FF2B5EF4-FFF2-40B4-BE49-F238E27FC236}">
              <a16:creationId xmlns:a16="http://schemas.microsoft.com/office/drawing/2014/main" id="{A3A2DBE1-BE6D-4897-89AD-3B7B245A10E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3" name="AutoShape 3" descr="(question)">
          <a:extLst>
            <a:ext uri="{FF2B5EF4-FFF2-40B4-BE49-F238E27FC236}">
              <a16:creationId xmlns:a16="http://schemas.microsoft.com/office/drawing/2014/main" id="{506C9254-F1B3-45C0-B740-0AB91879C2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4" name="AutoShape 3" descr="(question)">
          <a:extLst>
            <a:ext uri="{FF2B5EF4-FFF2-40B4-BE49-F238E27FC236}">
              <a16:creationId xmlns:a16="http://schemas.microsoft.com/office/drawing/2014/main" id="{24ED8604-877B-4DF3-9103-444F62A72B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5" name="AutoShape 3" descr="(question)">
          <a:extLst>
            <a:ext uri="{FF2B5EF4-FFF2-40B4-BE49-F238E27FC236}">
              <a16:creationId xmlns:a16="http://schemas.microsoft.com/office/drawing/2014/main" id="{12E911E7-250A-4127-B028-4B99BE4474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6" name="AutoShape 3" descr="(question)">
          <a:extLst>
            <a:ext uri="{FF2B5EF4-FFF2-40B4-BE49-F238E27FC236}">
              <a16:creationId xmlns:a16="http://schemas.microsoft.com/office/drawing/2014/main" id="{1A800DDC-6869-4B15-81DD-19D4330B80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7" name="AutoShape 3" descr="(question)">
          <a:extLst>
            <a:ext uri="{FF2B5EF4-FFF2-40B4-BE49-F238E27FC236}">
              <a16:creationId xmlns:a16="http://schemas.microsoft.com/office/drawing/2014/main" id="{012E9D48-F0B7-435A-A072-EF2E104275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8" name="AutoShape 3" descr="(question)">
          <a:extLst>
            <a:ext uri="{FF2B5EF4-FFF2-40B4-BE49-F238E27FC236}">
              <a16:creationId xmlns:a16="http://schemas.microsoft.com/office/drawing/2014/main" id="{391FA5F6-38D0-436E-BE07-E680DADA4D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69" name="AutoShape 3" descr="(question)">
          <a:extLst>
            <a:ext uri="{FF2B5EF4-FFF2-40B4-BE49-F238E27FC236}">
              <a16:creationId xmlns:a16="http://schemas.microsoft.com/office/drawing/2014/main" id="{19C2ED51-AF2F-47F0-B0E3-9C783F845C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0" name="AutoShape 3" descr="(question)">
          <a:extLst>
            <a:ext uri="{FF2B5EF4-FFF2-40B4-BE49-F238E27FC236}">
              <a16:creationId xmlns:a16="http://schemas.microsoft.com/office/drawing/2014/main" id="{101B96D3-AE18-4672-88EB-CC764822BA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1" name="AutoShape 3" descr="(question)">
          <a:extLst>
            <a:ext uri="{FF2B5EF4-FFF2-40B4-BE49-F238E27FC236}">
              <a16:creationId xmlns:a16="http://schemas.microsoft.com/office/drawing/2014/main" id="{5AA81B37-F91E-4CC9-A62D-A303EDFACC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2" name="AutoShape 3" descr="(question)">
          <a:extLst>
            <a:ext uri="{FF2B5EF4-FFF2-40B4-BE49-F238E27FC236}">
              <a16:creationId xmlns:a16="http://schemas.microsoft.com/office/drawing/2014/main" id="{D31A8E08-D58D-4EAB-9120-D66928E1B0A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3" name="AutoShape 3" descr="(question)">
          <a:extLst>
            <a:ext uri="{FF2B5EF4-FFF2-40B4-BE49-F238E27FC236}">
              <a16:creationId xmlns:a16="http://schemas.microsoft.com/office/drawing/2014/main" id="{CF8066C8-54CE-40CD-A956-0733D54A07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4" name="AutoShape 3" descr="(question)">
          <a:extLst>
            <a:ext uri="{FF2B5EF4-FFF2-40B4-BE49-F238E27FC236}">
              <a16:creationId xmlns:a16="http://schemas.microsoft.com/office/drawing/2014/main" id="{C1496368-5E48-4AF7-A3E9-D833BF2F89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5" name="AutoShape 3" descr="(question)">
          <a:extLst>
            <a:ext uri="{FF2B5EF4-FFF2-40B4-BE49-F238E27FC236}">
              <a16:creationId xmlns:a16="http://schemas.microsoft.com/office/drawing/2014/main" id="{67B1D585-1304-4C18-981F-144920503A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6" name="AutoShape 3" descr="(question)">
          <a:extLst>
            <a:ext uri="{FF2B5EF4-FFF2-40B4-BE49-F238E27FC236}">
              <a16:creationId xmlns:a16="http://schemas.microsoft.com/office/drawing/2014/main" id="{F576D7E6-5376-4FEE-8D96-58EB33227D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7" name="AutoShape 3" descr="(question)">
          <a:extLst>
            <a:ext uri="{FF2B5EF4-FFF2-40B4-BE49-F238E27FC236}">
              <a16:creationId xmlns:a16="http://schemas.microsoft.com/office/drawing/2014/main" id="{8EC5FE47-4D82-4FE8-B225-C7FBC28C59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8" name="AutoShape 3" descr="(question)">
          <a:extLst>
            <a:ext uri="{FF2B5EF4-FFF2-40B4-BE49-F238E27FC236}">
              <a16:creationId xmlns:a16="http://schemas.microsoft.com/office/drawing/2014/main" id="{C8C09ADA-D6CD-4F3B-A317-C6514E13E6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79" name="AutoShape 3" descr="(question)">
          <a:extLst>
            <a:ext uri="{FF2B5EF4-FFF2-40B4-BE49-F238E27FC236}">
              <a16:creationId xmlns:a16="http://schemas.microsoft.com/office/drawing/2014/main" id="{DEE977E3-A0D3-431E-89A9-09AE3399F0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0" name="AutoShape 3" descr="(question)">
          <a:extLst>
            <a:ext uri="{FF2B5EF4-FFF2-40B4-BE49-F238E27FC236}">
              <a16:creationId xmlns:a16="http://schemas.microsoft.com/office/drawing/2014/main" id="{25696EF1-91D6-4CA3-812F-2C908BCDD0C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1" name="AutoShape 3" descr="(question)">
          <a:extLst>
            <a:ext uri="{FF2B5EF4-FFF2-40B4-BE49-F238E27FC236}">
              <a16:creationId xmlns:a16="http://schemas.microsoft.com/office/drawing/2014/main" id="{1AC14BA5-8743-4407-9703-A9B0923122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2" name="AutoShape 3" descr="(question)">
          <a:extLst>
            <a:ext uri="{FF2B5EF4-FFF2-40B4-BE49-F238E27FC236}">
              <a16:creationId xmlns:a16="http://schemas.microsoft.com/office/drawing/2014/main" id="{6681BB81-CE72-44C2-BF4D-90DB667A2E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3" name="AutoShape 3" descr="(question)">
          <a:extLst>
            <a:ext uri="{FF2B5EF4-FFF2-40B4-BE49-F238E27FC236}">
              <a16:creationId xmlns:a16="http://schemas.microsoft.com/office/drawing/2014/main" id="{7080AFB2-FBDF-4C51-AC59-7A0029333E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4" name="AutoShape 3" descr="(question)">
          <a:extLst>
            <a:ext uri="{FF2B5EF4-FFF2-40B4-BE49-F238E27FC236}">
              <a16:creationId xmlns:a16="http://schemas.microsoft.com/office/drawing/2014/main" id="{230FF28F-485C-4E78-8F1A-76FF943FF2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5" name="AutoShape 3" descr="(question)">
          <a:extLst>
            <a:ext uri="{FF2B5EF4-FFF2-40B4-BE49-F238E27FC236}">
              <a16:creationId xmlns:a16="http://schemas.microsoft.com/office/drawing/2014/main" id="{76D7816A-C7E7-4774-A8C3-6098D2B58B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6" name="AutoShape 3" descr="(question)">
          <a:extLst>
            <a:ext uri="{FF2B5EF4-FFF2-40B4-BE49-F238E27FC236}">
              <a16:creationId xmlns:a16="http://schemas.microsoft.com/office/drawing/2014/main" id="{D13D95C4-BD04-420B-B571-52FE3FFFC8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7" name="AutoShape 3" descr="(question)">
          <a:extLst>
            <a:ext uri="{FF2B5EF4-FFF2-40B4-BE49-F238E27FC236}">
              <a16:creationId xmlns:a16="http://schemas.microsoft.com/office/drawing/2014/main" id="{23DDC55B-7ECA-4B51-997B-D5808E2150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8" name="AutoShape 3" descr="(question)">
          <a:extLst>
            <a:ext uri="{FF2B5EF4-FFF2-40B4-BE49-F238E27FC236}">
              <a16:creationId xmlns:a16="http://schemas.microsoft.com/office/drawing/2014/main" id="{3AFA1FFE-32B1-4236-8741-086F124725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89" name="AutoShape 3" descr="(question)">
          <a:extLst>
            <a:ext uri="{FF2B5EF4-FFF2-40B4-BE49-F238E27FC236}">
              <a16:creationId xmlns:a16="http://schemas.microsoft.com/office/drawing/2014/main" id="{C83A0A69-B1FE-4DF1-9E80-77A7E8ADED3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0" name="AutoShape 3" descr="(question)">
          <a:extLst>
            <a:ext uri="{FF2B5EF4-FFF2-40B4-BE49-F238E27FC236}">
              <a16:creationId xmlns:a16="http://schemas.microsoft.com/office/drawing/2014/main" id="{5B24CE6E-4E22-4FB6-954C-4D13B2A456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1" name="AutoShape 3" descr="(question)">
          <a:extLst>
            <a:ext uri="{FF2B5EF4-FFF2-40B4-BE49-F238E27FC236}">
              <a16:creationId xmlns:a16="http://schemas.microsoft.com/office/drawing/2014/main" id="{6427F843-2ED0-408F-AD40-B38CAFFF8B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2" name="AutoShape 3" descr="(question)">
          <a:extLst>
            <a:ext uri="{FF2B5EF4-FFF2-40B4-BE49-F238E27FC236}">
              <a16:creationId xmlns:a16="http://schemas.microsoft.com/office/drawing/2014/main" id="{A916F7E6-1F32-49F7-9904-131B8817CF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3" name="AutoShape 3" descr="(question)">
          <a:extLst>
            <a:ext uri="{FF2B5EF4-FFF2-40B4-BE49-F238E27FC236}">
              <a16:creationId xmlns:a16="http://schemas.microsoft.com/office/drawing/2014/main" id="{8AE0AD3D-AE18-45B6-9977-A9B70B0E19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4" name="AutoShape 3" descr="(question)">
          <a:extLst>
            <a:ext uri="{FF2B5EF4-FFF2-40B4-BE49-F238E27FC236}">
              <a16:creationId xmlns:a16="http://schemas.microsoft.com/office/drawing/2014/main" id="{4445822F-DED0-42F9-B743-9401FB8DE9C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5" name="AutoShape 3" descr="(question)">
          <a:extLst>
            <a:ext uri="{FF2B5EF4-FFF2-40B4-BE49-F238E27FC236}">
              <a16:creationId xmlns:a16="http://schemas.microsoft.com/office/drawing/2014/main" id="{7C69CFD1-D2E6-4902-BFAC-BAB4E9514D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6" name="AutoShape 3" descr="(question)">
          <a:extLst>
            <a:ext uri="{FF2B5EF4-FFF2-40B4-BE49-F238E27FC236}">
              <a16:creationId xmlns:a16="http://schemas.microsoft.com/office/drawing/2014/main" id="{A0BD3628-820B-4364-9367-65E3F629A5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7" name="AutoShape 3" descr="(question)">
          <a:extLst>
            <a:ext uri="{FF2B5EF4-FFF2-40B4-BE49-F238E27FC236}">
              <a16:creationId xmlns:a16="http://schemas.microsoft.com/office/drawing/2014/main" id="{D6A5F791-633A-4C94-ACC4-39DD30C98E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8" name="AutoShape 3" descr="(question)">
          <a:extLst>
            <a:ext uri="{FF2B5EF4-FFF2-40B4-BE49-F238E27FC236}">
              <a16:creationId xmlns:a16="http://schemas.microsoft.com/office/drawing/2014/main" id="{06C53242-D638-40A4-88B4-0805D08E28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199" name="AutoShape 3" descr="(question)">
          <a:extLst>
            <a:ext uri="{FF2B5EF4-FFF2-40B4-BE49-F238E27FC236}">
              <a16:creationId xmlns:a16="http://schemas.microsoft.com/office/drawing/2014/main" id="{9EBE8D76-73E3-4E9A-9F15-D2CD970983D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0" name="AutoShape 3" descr="(question)">
          <a:extLst>
            <a:ext uri="{FF2B5EF4-FFF2-40B4-BE49-F238E27FC236}">
              <a16:creationId xmlns:a16="http://schemas.microsoft.com/office/drawing/2014/main" id="{AA92B47E-EBC1-46EE-9D68-C636B03D16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1" name="AutoShape 3" descr="(question)">
          <a:extLst>
            <a:ext uri="{FF2B5EF4-FFF2-40B4-BE49-F238E27FC236}">
              <a16:creationId xmlns:a16="http://schemas.microsoft.com/office/drawing/2014/main" id="{7320E745-B74D-46CD-A340-DC8B2903EC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2" name="AutoShape 3" descr="(question)">
          <a:extLst>
            <a:ext uri="{FF2B5EF4-FFF2-40B4-BE49-F238E27FC236}">
              <a16:creationId xmlns:a16="http://schemas.microsoft.com/office/drawing/2014/main" id="{722E4840-0D67-4FEE-8710-ACF87FE5EE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3" name="AutoShape 3" descr="(question)">
          <a:extLst>
            <a:ext uri="{FF2B5EF4-FFF2-40B4-BE49-F238E27FC236}">
              <a16:creationId xmlns:a16="http://schemas.microsoft.com/office/drawing/2014/main" id="{0CE5C57C-57C7-47B6-BFAA-79CE823059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4" name="AutoShape 3" descr="(question)">
          <a:extLst>
            <a:ext uri="{FF2B5EF4-FFF2-40B4-BE49-F238E27FC236}">
              <a16:creationId xmlns:a16="http://schemas.microsoft.com/office/drawing/2014/main" id="{1D367BBB-1EBC-42D4-8B55-1E50010EF1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5" name="AutoShape 3" descr="(question)">
          <a:extLst>
            <a:ext uri="{FF2B5EF4-FFF2-40B4-BE49-F238E27FC236}">
              <a16:creationId xmlns:a16="http://schemas.microsoft.com/office/drawing/2014/main" id="{F574C325-1946-4EBD-A3CC-B0DF5A3CAD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6" name="AutoShape 3" descr="(question)">
          <a:extLst>
            <a:ext uri="{FF2B5EF4-FFF2-40B4-BE49-F238E27FC236}">
              <a16:creationId xmlns:a16="http://schemas.microsoft.com/office/drawing/2014/main" id="{C29185C2-C831-4F90-9C91-BFA75343FB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7" name="AutoShape 3" descr="(question)">
          <a:extLst>
            <a:ext uri="{FF2B5EF4-FFF2-40B4-BE49-F238E27FC236}">
              <a16:creationId xmlns:a16="http://schemas.microsoft.com/office/drawing/2014/main" id="{E0C5C3C0-1576-4676-B5B7-59743E63A7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8" name="AutoShape 3" descr="(question)">
          <a:extLst>
            <a:ext uri="{FF2B5EF4-FFF2-40B4-BE49-F238E27FC236}">
              <a16:creationId xmlns:a16="http://schemas.microsoft.com/office/drawing/2014/main" id="{BE997095-3D8F-4691-A44C-D596068C2E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09" name="AutoShape 3" descr="(question)">
          <a:extLst>
            <a:ext uri="{FF2B5EF4-FFF2-40B4-BE49-F238E27FC236}">
              <a16:creationId xmlns:a16="http://schemas.microsoft.com/office/drawing/2014/main" id="{B41B53A7-8A2D-4ECC-A571-D30B5E6409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0" name="AutoShape 3" descr="(question)">
          <a:extLst>
            <a:ext uri="{FF2B5EF4-FFF2-40B4-BE49-F238E27FC236}">
              <a16:creationId xmlns:a16="http://schemas.microsoft.com/office/drawing/2014/main" id="{F4982519-AD28-48A1-8177-00EF22FC35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1" name="AutoShape 3" descr="(question)">
          <a:extLst>
            <a:ext uri="{FF2B5EF4-FFF2-40B4-BE49-F238E27FC236}">
              <a16:creationId xmlns:a16="http://schemas.microsoft.com/office/drawing/2014/main" id="{5668D7E4-2E93-40D2-ABA8-D25B93609E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2" name="AutoShape 3" descr="(question)">
          <a:extLst>
            <a:ext uri="{FF2B5EF4-FFF2-40B4-BE49-F238E27FC236}">
              <a16:creationId xmlns:a16="http://schemas.microsoft.com/office/drawing/2014/main" id="{6EEB1F43-FA82-43D9-AE5A-23752E4BEF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3" name="AutoShape 3" descr="(question)">
          <a:extLst>
            <a:ext uri="{FF2B5EF4-FFF2-40B4-BE49-F238E27FC236}">
              <a16:creationId xmlns:a16="http://schemas.microsoft.com/office/drawing/2014/main" id="{AE4DFE4C-D4B6-4505-BD16-435853276C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4" name="AutoShape 3" descr="(question)">
          <a:extLst>
            <a:ext uri="{FF2B5EF4-FFF2-40B4-BE49-F238E27FC236}">
              <a16:creationId xmlns:a16="http://schemas.microsoft.com/office/drawing/2014/main" id="{E8D3A32D-2125-4D9B-B5A7-18D32389CCB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5" name="AutoShape 3" descr="(question)">
          <a:extLst>
            <a:ext uri="{FF2B5EF4-FFF2-40B4-BE49-F238E27FC236}">
              <a16:creationId xmlns:a16="http://schemas.microsoft.com/office/drawing/2014/main" id="{0A749DC7-5530-4A91-BF7D-0CDE91EA5E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6" name="AutoShape 3" descr="(question)">
          <a:extLst>
            <a:ext uri="{FF2B5EF4-FFF2-40B4-BE49-F238E27FC236}">
              <a16:creationId xmlns:a16="http://schemas.microsoft.com/office/drawing/2014/main" id="{49B1096B-34EF-4362-BBB0-0C57B46100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7" name="AutoShape 3" descr="(question)">
          <a:extLst>
            <a:ext uri="{FF2B5EF4-FFF2-40B4-BE49-F238E27FC236}">
              <a16:creationId xmlns:a16="http://schemas.microsoft.com/office/drawing/2014/main" id="{54FD9293-D62C-4013-BAD6-1A50CEA986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8" name="AutoShape 3" descr="(question)">
          <a:extLst>
            <a:ext uri="{FF2B5EF4-FFF2-40B4-BE49-F238E27FC236}">
              <a16:creationId xmlns:a16="http://schemas.microsoft.com/office/drawing/2014/main" id="{5A5237DF-1F7B-48F7-85B4-896F1C2DCF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19" name="AutoShape 3" descr="(question)">
          <a:extLst>
            <a:ext uri="{FF2B5EF4-FFF2-40B4-BE49-F238E27FC236}">
              <a16:creationId xmlns:a16="http://schemas.microsoft.com/office/drawing/2014/main" id="{6BE88889-5F2E-405C-B8E1-1BE2F847C83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0" name="AutoShape 3" descr="(question)">
          <a:extLst>
            <a:ext uri="{FF2B5EF4-FFF2-40B4-BE49-F238E27FC236}">
              <a16:creationId xmlns:a16="http://schemas.microsoft.com/office/drawing/2014/main" id="{33998A14-5B2F-4588-9CE0-70A4799E4A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1" name="AutoShape 3" descr="(question)">
          <a:extLst>
            <a:ext uri="{FF2B5EF4-FFF2-40B4-BE49-F238E27FC236}">
              <a16:creationId xmlns:a16="http://schemas.microsoft.com/office/drawing/2014/main" id="{60908692-140D-4D56-A80A-045FA5245B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2" name="AutoShape 3" descr="(question)">
          <a:extLst>
            <a:ext uri="{FF2B5EF4-FFF2-40B4-BE49-F238E27FC236}">
              <a16:creationId xmlns:a16="http://schemas.microsoft.com/office/drawing/2014/main" id="{670B0B3E-9D84-4151-BA15-28CFEBF064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3" name="AutoShape 3" descr="(question)">
          <a:extLst>
            <a:ext uri="{FF2B5EF4-FFF2-40B4-BE49-F238E27FC236}">
              <a16:creationId xmlns:a16="http://schemas.microsoft.com/office/drawing/2014/main" id="{B9033B31-4B4D-4B8D-93C6-B195DB7445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4" name="AutoShape 3" descr="(question)">
          <a:extLst>
            <a:ext uri="{FF2B5EF4-FFF2-40B4-BE49-F238E27FC236}">
              <a16:creationId xmlns:a16="http://schemas.microsoft.com/office/drawing/2014/main" id="{51C7FF08-BA3A-4343-8534-A94797E3803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5" name="AutoShape 3" descr="(question)">
          <a:extLst>
            <a:ext uri="{FF2B5EF4-FFF2-40B4-BE49-F238E27FC236}">
              <a16:creationId xmlns:a16="http://schemas.microsoft.com/office/drawing/2014/main" id="{7B6C9D0A-B472-490C-B425-92DC3738C2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6" name="AutoShape 3" descr="(question)">
          <a:extLst>
            <a:ext uri="{FF2B5EF4-FFF2-40B4-BE49-F238E27FC236}">
              <a16:creationId xmlns:a16="http://schemas.microsoft.com/office/drawing/2014/main" id="{2011B305-FED4-4E00-B839-3181C12F32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7" name="AutoShape 3" descr="(question)">
          <a:extLst>
            <a:ext uri="{FF2B5EF4-FFF2-40B4-BE49-F238E27FC236}">
              <a16:creationId xmlns:a16="http://schemas.microsoft.com/office/drawing/2014/main" id="{AC0D28F6-8599-41DE-AA9B-A18F2F3F28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8" name="AutoShape 3" descr="(question)">
          <a:extLst>
            <a:ext uri="{FF2B5EF4-FFF2-40B4-BE49-F238E27FC236}">
              <a16:creationId xmlns:a16="http://schemas.microsoft.com/office/drawing/2014/main" id="{672C4D89-07D0-4F79-B1AE-673CEB79CA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29" name="AutoShape 3" descr="(question)">
          <a:extLst>
            <a:ext uri="{FF2B5EF4-FFF2-40B4-BE49-F238E27FC236}">
              <a16:creationId xmlns:a16="http://schemas.microsoft.com/office/drawing/2014/main" id="{D885CB2D-FF60-41A2-B5B5-52EA18F7AF2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0" name="AutoShape 3" descr="(question)">
          <a:extLst>
            <a:ext uri="{FF2B5EF4-FFF2-40B4-BE49-F238E27FC236}">
              <a16:creationId xmlns:a16="http://schemas.microsoft.com/office/drawing/2014/main" id="{BE68D7D6-5566-40FF-B21B-8C58AD2870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1" name="AutoShape 3" descr="(question)">
          <a:extLst>
            <a:ext uri="{FF2B5EF4-FFF2-40B4-BE49-F238E27FC236}">
              <a16:creationId xmlns:a16="http://schemas.microsoft.com/office/drawing/2014/main" id="{F17DBE53-DD27-4BC8-889C-4B9D398D1B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2" name="AutoShape 3" descr="(question)">
          <a:extLst>
            <a:ext uri="{FF2B5EF4-FFF2-40B4-BE49-F238E27FC236}">
              <a16:creationId xmlns:a16="http://schemas.microsoft.com/office/drawing/2014/main" id="{5EBF77AD-3993-48DE-A629-21A58C0FBC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3" name="AutoShape 3" descr="(question)">
          <a:extLst>
            <a:ext uri="{FF2B5EF4-FFF2-40B4-BE49-F238E27FC236}">
              <a16:creationId xmlns:a16="http://schemas.microsoft.com/office/drawing/2014/main" id="{B7C79A46-5A6A-405C-ABE2-60C05EAD69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4" name="AutoShape 3" descr="(question)">
          <a:extLst>
            <a:ext uri="{FF2B5EF4-FFF2-40B4-BE49-F238E27FC236}">
              <a16:creationId xmlns:a16="http://schemas.microsoft.com/office/drawing/2014/main" id="{13FA5520-BAE2-441E-954D-B1FAC3C8872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5" name="AutoShape 3" descr="(question)">
          <a:extLst>
            <a:ext uri="{FF2B5EF4-FFF2-40B4-BE49-F238E27FC236}">
              <a16:creationId xmlns:a16="http://schemas.microsoft.com/office/drawing/2014/main" id="{C1C73592-BAEC-4A77-BD3B-04CA58AEB8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6" name="AutoShape 3" descr="(question)">
          <a:extLst>
            <a:ext uri="{FF2B5EF4-FFF2-40B4-BE49-F238E27FC236}">
              <a16:creationId xmlns:a16="http://schemas.microsoft.com/office/drawing/2014/main" id="{9766D7BC-2EB2-4530-AC59-C08343D447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7" name="AutoShape 3" descr="(question)">
          <a:extLst>
            <a:ext uri="{FF2B5EF4-FFF2-40B4-BE49-F238E27FC236}">
              <a16:creationId xmlns:a16="http://schemas.microsoft.com/office/drawing/2014/main" id="{4722896E-43AE-49FD-B0CF-0A7D128947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8" name="AutoShape 3" descr="(question)">
          <a:extLst>
            <a:ext uri="{FF2B5EF4-FFF2-40B4-BE49-F238E27FC236}">
              <a16:creationId xmlns:a16="http://schemas.microsoft.com/office/drawing/2014/main" id="{E2A228C7-C881-4FC4-B170-1F2916C923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39" name="AutoShape 3" descr="(question)">
          <a:extLst>
            <a:ext uri="{FF2B5EF4-FFF2-40B4-BE49-F238E27FC236}">
              <a16:creationId xmlns:a16="http://schemas.microsoft.com/office/drawing/2014/main" id="{24FD3A67-B0C2-4C45-80CE-5E0CDC6AAF5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0" name="AutoShape 3" descr="(question)">
          <a:extLst>
            <a:ext uri="{FF2B5EF4-FFF2-40B4-BE49-F238E27FC236}">
              <a16:creationId xmlns:a16="http://schemas.microsoft.com/office/drawing/2014/main" id="{E651834B-B54D-41F4-9CAD-66B007949D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1" name="AutoShape 3" descr="(question)">
          <a:extLst>
            <a:ext uri="{FF2B5EF4-FFF2-40B4-BE49-F238E27FC236}">
              <a16:creationId xmlns:a16="http://schemas.microsoft.com/office/drawing/2014/main" id="{BFC46112-1B65-43E4-AE9D-AA180D9714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2" name="AutoShape 3" descr="(question)">
          <a:extLst>
            <a:ext uri="{FF2B5EF4-FFF2-40B4-BE49-F238E27FC236}">
              <a16:creationId xmlns:a16="http://schemas.microsoft.com/office/drawing/2014/main" id="{6B992708-656C-41AB-8A25-7726907BA8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3" name="AutoShape 3" descr="(question)">
          <a:extLst>
            <a:ext uri="{FF2B5EF4-FFF2-40B4-BE49-F238E27FC236}">
              <a16:creationId xmlns:a16="http://schemas.microsoft.com/office/drawing/2014/main" id="{625E74D2-7FAD-4AD5-A989-A6BDA9E872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4" name="AutoShape 3" descr="(question)">
          <a:extLst>
            <a:ext uri="{FF2B5EF4-FFF2-40B4-BE49-F238E27FC236}">
              <a16:creationId xmlns:a16="http://schemas.microsoft.com/office/drawing/2014/main" id="{D4847850-0684-4D55-AD49-C1F26A8497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5" name="AutoShape 3" descr="(question)">
          <a:extLst>
            <a:ext uri="{FF2B5EF4-FFF2-40B4-BE49-F238E27FC236}">
              <a16:creationId xmlns:a16="http://schemas.microsoft.com/office/drawing/2014/main" id="{7F262DAA-4296-4BB3-92E4-903431E0B0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6" name="AutoShape 3" descr="(question)">
          <a:extLst>
            <a:ext uri="{FF2B5EF4-FFF2-40B4-BE49-F238E27FC236}">
              <a16:creationId xmlns:a16="http://schemas.microsoft.com/office/drawing/2014/main" id="{153B05CE-01EB-4A39-AC25-929DBC6388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7" name="AutoShape 3" descr="(question)">
          <a:extLst>
            <a:ext uri="{FF2B5EF4-FFF2-40B4-BE49-F238E27FC236}">
              <a16:creationId xmlns:a16="http://schemas.microsoft.com/office/drawing/2014/main" id="{91F6CD4C-CF0B-456D-9A1B-49EFFCFF34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8" name="AutoShape 3" descr="(question)">
          <a:extLst>
            <a:ext uri="{FF2B5EF4-FFF2-40B4-BE49-F238E27FC236}">
              <a16:creationId xmlns:a16="http://schemas.microsoft.com/office/drawing/2014/main" id="{E4C7BA9B-A36D-4EB4-ABB5-6888AF349C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49" name="AutoShape 3" descr="(question)">
          <a:extLst>
            <a:ext uri="{FF2B5EF4-FFF2-40B4-BE49-F238E27FC236}">
              <a16:creationId xmlns:a16="http://schemas.microsoft.com/office/drawing/2014/main" id="{5662DF55-13BB-4F35-A607-1DB202A04D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0" name="AutoShape 3" descr="(question)">
          <a:extLst>
            <a:ext uri="{FF2B5EF4-FFF2-40B4-BE49-F238E27FC236}">
              <a16:creationId xmlns:a16="http://schemas.microsoft.com/office/drawing/2014/main" id="{DA00DED5-0B52-4DE8-B9EB-2DE9420A58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1" name="AutoShape 3" descr="(question)">
          <a:extLst>
            <a:ext uri="{FF2B5EF4-FFF2-40B4-BE49-F238E27FC236}">
              <a16:creationId xmlns:a16="http://schemas.microsoft.com/office/drawing/2014/main" id="{08C9E922-C497-4579-8547-1AB311156E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2" name="AutoShape 3" descr="(question)">
          <a:extLst>
            <a:ext uri="{FF2B5EF4-FFF2-40B4-BE49-F238E27FC236}">
              <a16:creationId xmlns:a16="http://schemas.microsoft.com/office/drawing/2014/main" id="{4191E7DC-E374-4887-AA37-21E82FC9F5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3" name="AutoShape 3" descr="(question)">
          <a:extLst>
            <a:ext uri="{FF2B5EF4-FFF2-40B4-BE49-F238E27FC236}">
              <a16:creationId xmlns:a16="http://schemas.microsoft.com/office/drawing/2014/main" id="{0BC3A036-C1F8-4B76-830E-EECDCE2A7A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4" name="AutoShape 3" descr="(question)">
          <a:extLst>
            <a:ext uri="{FF2B5EF4-FFF2-40B4-BE49-F238E27FC236}">
              <a16:creationId xmlns:a16="http://schemas.microsoft.com/office/drawing/2014/main" id="{3FD0FDA1-0172-47D8-B619-485E0A5B807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5" name="AutoShape 3" descr="(question)">
          <a:extLst>
            <a:ext uri="{FF2B5EF4-FFF2-40B4-BE49-F238E27FC236}">
              <a16:creationId xmlns:a16="http://schemas.microsoft.com/office/drawing/2014/main" id="{82F06811-5905-4E4F-B21F-64A38A8CA2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6" name="AutoShape 3" descr="(question)">
          <a:extLst>
            <a:ext uri="{FF2B5EF4-FFF2-40B4-BE49-F238E27FC236}">
              <a16:creationId xmlns:a16="http://schemas.microsoft.com/office/drawing/2014/main" id="{FAB4DDB5-C70D-455F-A69D-5468891098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7" name="AutoShape 3" descr="(question)">
          <a:extLst>
            <a:ext uri="{FF2B5EF4-FFF2-40B4-BE49-F238E27FC236}">
              <a16:creationId xmlns:a16="http://schemas.microsoft.com/office/drawing/2014/main" id="{AD5B5533-1903-4D3A-AA9E-65FFE1EDD5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8" name="AutoShape 3" descr="(question)">
          <a:extLst>
            <a:ext uri="{FF2B5EF4-FFF2-40B4-BE49-F238E27FC236}">
              <a16:creationId xmlns:a16="http://schemas.microsoft.com/office/drawing/2014/main" id="{5466379E-D663-47BD-AD1D-BC229DCE43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59" name="AutoShape 3" descr="(question)">
          <a:extLst>
            <a:ext uri="{FF2B5EF4-FFF2-40B4-BE49-F238E27FC236}">
              <a16:creationId xmlns:a16="http://schemas.microsoft.com/office/drawing/2014/main" id="{4DDC9899-3AED-450C-92F0-9ED2B90615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0" name="AutoShape 3" descr="(question)">
          <a:extLst>
            <a:ext uri="{FF2B5EF4-FFF2-40B4-BE49-F238E27FC236}">
              <a16:creationId xmlns:a16="http://schemas.microsoft.com/office/drawing/2014/main" id="{3870D583-248F-4B69-A82C-77188CBF13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1" name="AutoShape 3" descr="(question)">
          <a:extLst>
            <a:ext uri="{FF2B5EF4-FFF2-40B4-BE49-F238E27FC236}">
              <a16:creationId xmlns:a16="http://schemas.microsoft.com/office/drawing/2014/main" id="{079AE90D-48E5-465D-AC60-564D312677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2" name="AutoShape 3" descr="(question)">
          <a:extLst>
            <a:ext uri="{FF2B5EF4-FFF2-40B4-BE49-F238E27FC236}">
              <a16:creationId xmlns:a16="http://schemas.microsoft.com/office/drawing/2014/main" id="{89B0367F-CE61-41E4-9A85-43E7B1026A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3" name="AutoShape 3" descr="(question)">
          <a:extLst>
            <a:ext uri="{FF2B5EF4-FFF2-40B4-BE49-F238E27FC236}">
              <a16:creationId xmlns:a16="http://schemas.microsoft.com/office/drawing/2014/main" id="{A6809D20-538C-403E-88B9-FA563612F0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4" name="AutoShape 3" descr="(question)">
          <a:extLst>
            <a:ext uri="{FF2B5EF4-FFF2-40B4-BE49-F238E27FC236}">
              <a16:creationId xmlns:a16="http://schemas.microsoft.com/office/drawing/2014/main" id="{890F364B-AFE8-4D34-AE6F-012D42A177C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5" name="AutoShape 3" descr="(question)">
          <a:extLst>
            <a:ext uri="{FF2B5EF4-FFF2-40B4-BE49-F238E27FC236}">
              <a16:creationId xmlns:a16="http://schemas.microsoft.com/office/drawing/2014/main" id="{5DAD23D6-7D9A-47F5-BDF4-A12E848013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6" name="AutoShape 3" descr="(question)">
          <a:extLst>
            <a:ext uri="{FF2B5EF4-FFF2-40B4-BE49-F238E27FC236}">
              <a16:creationId xmlns:a16="http://schemas.microsoft.com/office/drawing/2014/main" id="{31476C47-7E84-4085-88E9-FCFF29BF46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7" name="AutoShape 3" descr="(question)">
          <a:extLst>
            <a:ext uri="{FF2B5EF4-FFF2-40B4-BE49-F238E27FC236}">
              <a16:creationId xmlns:a16="http://schemas.microsoft.com/office/drawing/2014/main" id="{984C8A89-FF40-4DD3-9DFA-582724398E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8" name="AutoShape 3" descr="(question)">
          <a:extLst>
            <a:ext uri="{FF2B5EF4-FFF2-40B4-BE49-F238E27FC236}">
              <a16:creationId xmlns:a16="http://schemas.microsoft.com/office/drawing/2014/main" id="{73CC5AE6-3A50-4F98-9E69-37119B3A40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69" name="AutoShape 3" descr="(question)">
          <a:extLst>
            <a:ext uri="{FF2B5EF4-FFF2-40B4-BE49-F238E27FC236}">
              <a16:creationId xmlns:a16="http://schemas.microsoft.com/office/drawing/2014/main" id="{2FDB1D49-EBD6-4601-83AE-83B2C525ED4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0" name="AutoShape 3" descr="(question)">
          <a:extLst>
            <a:ext uri="{FF2B5EF4-FFF2-40B4-BE49-F238E27FC236}">
              <a16:creationId xmlns:a16="http://schemas.microsoft.com/office/drawing/2014/main" id="{7D1CCE15-057F-4CBA-A540-D615738D2D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1" name="AutoShape 3" descr="(question)">
          <a:extLst>
            <a:ext uri="{FF2B5EF4-FFF2-40B4-BE49-F238E27FC236}">
              <a16:creationId xmlns:a16="http://schemas.microsoft.com/office/drawing/2014/main" id="{C376387F-8DFD-4AF9-85A0-12C7B655DF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2" name="AutoShape 3" descr="(question)">
          <a:extLst>
            <a:ext uri="{FF2B5EF4-FFF2-40B4-BE49-F238E27FC236}">
              <a16:creationId xmlns:a16="http://schemas.microsoft.com/office/drawing/2014/main" id="{207B74B7-199E-4918-9F39-9F462CD7B2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3" name="AutoShape 3" descr="(question)">
          <a:extLst>
            <a:ext uri="{FF2B5EF4-FFF2-40B4-BE49-F238E27FC236}">
              <a16:creationId xmlns:a16="http://schemas.microsoft.com/office/drawing/2014/main" id="{AB9FE192-50E8-4174-8C53-37023D65F9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4" name="AutoShape 3" descr="(question)">
          <a:extLst>
            <a:ext uri="{FF2B5EF4-FFF2-40B4-BE49-F238E27FC236}">
              <a16:creationId xmlns:a16="http://schemas.microsoft.com/office/drawing/2014/main" id="{D4FF444A-F2E7-4C88-9AAE-7C3786382CB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5" name="AutoShape 3" descr="(question)">
          <a:extLst>
            <a:ext uri="{FF2B5EF4-FFF2-40B4-BE49-F238E27FC236}">
              <a16:creationId xmlns:a16="http://schemas.microsoft.com/office/drawing/2014/main" id="{0FEB617F-1900-467E-A450-E53FAD966F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6" name="AutoShape 3" descr="(question)">
          <a:extLst>
            <a:ext uri="{FF2B5EF4-FFF2-40B4-BE49-F238E27FC236}">
              <a16:creationId xmlns:a16="http://schemas.microsoft.com/office/drawing/2014/main" id="{EF8C03CF-45B6-4F7C-BA4F-E61D1D3A88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7" name="AutoShape 3" descr="(question)">
          <a:extLst>
            <a:ext uri="{FF2B5EF4-FFF2-40B4-BE49-F238E27FC236}">
              <a16:creationId xmlns:a16="http://schemas.microsoft.com/office/drawing/2014/main" id="{A356196D-BBF4-4906-91AF-54EF1CAF90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8" name="AutoShape 3" descr="(question)">
          <a:extLst>
            <a:ext uri="{FF2B5EF4-FFF2-40B4-BE49-F238E27FC236}">
              <a16:creationId xmlns:a16="http://schemas.microsoft.com/office/drawing/2014/main" id="{9A54AF39-6E8E-4B0A-A6B0-48340F2C14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79" name="AutoShape 3" descr="(question)">
          <a:extLst>
            <a:ext uri="{FF2B5EF4-FFF2-40B4-BE49-F238E27FC236}">
              <a16:creationId xmlns:a16="http://schemas.microsoft.com/office/drawing/2014/main" id="{9C7A27D7-2BE0-45C7-89D2-361AA29B40A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0" name="AutoShape 3" descr="(question)">
          <a:extLst>
            <a:ext uri="{FF2B5EF4-FFF2-40B4-BE49-F238E27FC236}">
              <a16:creationId xmlns:a16="http://schemas.microsoft.com/office/drawing/2014/main" id="{A5B43B53-CC05-498B-97B1-109C2CF87F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1" name="AutoShape 3" descr="(question)">
          <a:extLst>
            <a:ext uri="{FF2B5EF4-FFF2-40B4-BE49-F238E27FC236}">
              <a16:creationId xmlns:a16="http://schemas.microsoft.com/office/drawing/2014/main" id="{10D2FEAB-263E-4C2F-B72C-A9C8353547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2" name="AutoShape 3" descr="(question)">
          <a:extLst>
            <a:ext uri="{FF2B5EF4-FFF2-40B4-BE49-F238E27FC236}">
              <a16:creationId xmlns:a16="http://schemas.microsoft.com/office/drawing/2014/main" id="{17711A9F-7BD7-4757-B6AB-6DA590517B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3" name="AutoShape 3" descr="(question)">
          <a:extLst>
            <a:ext uri="{FF2B5EF4-FFF2-40B4-BE49-F238E27FC236}">
              <a16:creationId xmlns:a16="http://schemas.microsoft.com/office/drawing/2014/main" id="{1BD281AB-0D4F-42E2-956B-94F14BF413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4" name="AutoShape 3" descr="(question)">
          <a:extLst>
            <a:ext uri="{FF2B5EF4-FFF2-40B4-BE49-F238E27FC236}">
              <a16:creationId xmlns:a16="http://schemas.microsoft.com/office/drawing/2014/main" id="{BA69387B-6C84-4C48-B884-82A1E0057EE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5" name="AutoShape 3" descr="(question)">
          <a:extLst>
            <a:ext uri="{FF2B5EF4-FFF2-40B4-BE49-F238E27FC236}">
              <a16:creationId xmlns:a16="http://schemas.microsoft.com/office/drawing/2014/main" id="{3E389AB5-5A4B-4C4F-B53A-3A99DE6F29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6" name="AutoShape 3" descr="(question)">
          <a:extLst>
            <a:ext uri="{FF2B5EF4-FFF2-40B4-BE49-F238E27FC236}">
              <a16:creationId xmlns:a16="http://schemas.microsoft.com/office/drawing/2014/main" id="{5A0D0A14-2818-49A3-BDC8-D43781C42B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7" name="AutoShape 3" descr="(question)">
          <a:extLst>
            <a:ext uri="{FF2B5EF4-FFF2-40B4-BE49-F238E27FC236}">
              <a16:creationId xmlns:a16="http://schemas.microsoft.com/office/drawing/2014/main" id="{C694D6E8-0713-46CC-9231-A582DFFD17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8" name="AutoShape 3" descr="(question)">
          <a:extLst>
            <a:ext uri="{FF2B5EF4-FFF2-40B4-BE49-F238E27FC236}">
              <a16:creationId xmlns:a16="http://schemas.microsoft.com/office/drawing/2014/main" id="{F361B419-7AA2-4615-9EFD-C76F58F558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89" name="AutoShape 3" descr="(question)">
          <a:extLst>
            <a:ext uri="{FF2B5EF4-FFF2-40B4-BE49-F238E27FC236}">
              <a16:creationId xmlns:a16="http://schemas.microsoft.com/office/drawing/2014/main" id="{DE428CC0-9526-4A5E-BB9B-227AF2F5266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0" name="AutoShape 3" descr="(question)">
          <a:extLst>
            <a:ext uri="{FF2B5EF4-FFF2-40B4-BE49-F238E27FC236}">
              <a16:creationId xmlns:a16="http://schemas.microsoft.com/office/drawing/2014/main" id="{7504573B-F372-4ED0-B5C9-964FAC7BFA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1" name="AutoShape 3" descr="(question)">
          <a:extLst>
            <a:ext uri="{FF2B5EF4-FFF2-40B4-BE49-F238E27FC236}">
              <a16:creationId xmlns:a16="http://schemas.microsoft.com/office/drawing/2014/main" id="{E20BF738-9B79-464D-9F30-F697C9D3B3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2" name="AutoShape 3" descr="(question)">
          <a:extLst>
            <a:ext uri="{FF2B5EF4-FFF2-40B4-BE49-F238E27FC236}">
              <a16:creationId xmlns:a16="http://schemas.microsoft.com/office/drawing/2014/main" id="{D8F691D1-D932-499B-9EDA-848580592F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3" name="AutoShape 3" descr="(question)">
          <a:extLst>
            <a:ext uri="{FF2B5EF4-FFF2-40B4-BE49-F238E27FC236}">
              <a16:creationId xmlns:a16="http://schemas.microsoft.com/office/drawing/2014/main" id="{84060E06-8612-4813-9E40-2123FC7FBA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4" name="AutoShape 3" descr="(question)">
          <a:extLst>
            <a:ext uri="{FF2B5EF4-FFF2-40B4-BE49-F238E27FC236}">
              <a16:creationId xmlns:a16="http://schemas.microsoft.com/office/drawing/2014/main" id="{67BF4660-A709-4E42-A9AE-7B2000C9B3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5" name="AutoShape 3" descr="(question)">
          <a:extLst>
            <a:ext uri="{FF2B5EF4-FFF2-40B4-BE49-F238E27FC236}">
              <a16:creationId xmlns:a16="http://schemas.microsoft.com/office/drawing/2014/main" id="{D3B5D6B7-A21F-4743-AB6E-AEEF0AC0F2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6" name="AutoShape 3" descr="(question)">
          <a:extLst>
            <a:ext uri="{FF2B5EF4-FFF2-40B4-BE49-F238E27FC236}">
              <a16:creationId xmlns:a16="http://schemas.microsoft.com/office/drawing/2014/main" id="{458DFB30-3220-4E0D-BFC7-CAF0D8A9FA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7" name="AutoShape 3" descr="(question)">
          <a:extLst>
            <a:ext uri="{FF2B5EF4-FFF2-40B4-BE49-F238E27FC236}">
              <a16:creationId xmlns:a16="http://schemas.microsoft.com/office/drawing/2014/main" id="{8E7572ED-6DEC-4D9E-B98F-DCB2FF9F80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8" name="AutoShape 3" descr="(question)">
          <a:extLst>
            <a:ext uri="{FF2B5EF4-FFF2-40B4-BE49-F238E27FC236}">
              <a16:creationId xmlns:a16="http://schemas.microsoft.com/office/drawing/2014/main" id="{68FA1362-3833-495B-99B1-9ED53A3B46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299" name="AutoShape 3" descr="(question)">
          <a:extLst>
            <a:ext uri="{FF2B5EF4-FFF2-40B4-BE49-F238E27FC236}">
              <a16:creationId xmlns:a16="http://schemas.microsoft.com/office/drawing/2014/main" id="{86BFDC3D-14B2-4194-8F4F-5B25876964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0" name="AutoShape 3" descr="(question)">
          <a:extLst>
            <a:ext uri="{FF2B5EF4-FFF2-40B4-BE49-F238E27FC236}">
              <a16:creationId xmlns:a16="http://schemas.microsoft.com/office/drawing/2014/main" id="{F2CB6BA2-1897-45BA-89AE-5727F00EF4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1" name="AutoShape 3" descr="(question)">
          <a:extLst>
            <a:ext uri="{FF2B5EF4-FFF2-40B4-BE49-F238E27FC236}">
              <a16:creationId xmlns:a16="http://schemas.microsoft.com/office/drawing/2014/main" id="{1D6BB34A-7E90-4FF9-AF6F-614C4C1841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2" name="AutoShape 3" descr="(question)">
          <a:extLst>
            <a:ext uri="{FF2B5EF4-FFF2-40B4-BE49-F238E27FC236}">
              <a16:creationId xmlns:a16="http://schemas.microsoft.com/office/drawing/2014/main" id="{3F8C994A-A3D9-4C72-8A75-9743EA26D7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3" name="AutoShape 3" descr="(question)">
          <a:extLst>
            <a:ext uri="{FF2B5EF4-FFF2-40B4-BE49-F238E27FC236}">
              <a16:creationId xmlns:a16="http://schemas.microsoft.com/office/drawing/2014/main" id="{9681C15D-5CA4-444A-B2D6-4519D30281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4" name="AutoShape 3" descr="(question)">
          <a:extLst>
            <a:ext uri="{FF2B5EF4-FFF2-40B4-BE49-F238E27FC236}">
              <a16:creationId xmlns:a16="http://schemas.microsoft.com/office/drawing/2014/main" id="{50DD618B-DC91-47D6-9948-680504800E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5" name="AutoShape 3" descr="(question)">
          <a:extLst>
            <a:ext uri="{FF2B5EF4-FFF2-40B4-BE49-F238E27FC236}">
              <a16:creationId xmlns:a16="http://schemas.microsoft.com/office/drawing/2014/main" id="{524690CA-56B9-4CD1-996F-92C0611441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6" name="AutoShape 3" descr="(question)">
          <a:extLst>
            <a:ext uri="{FF2B5EF4-FFF2-40B4-BE49-F238E27FC236}">
              <a16:creationId xmlns:a16="http://schemas.microsoft.com/office/drawing/2014/main" id="{BE67DFCA-2E0C-4F92-A28F-11909A4028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7" name="AutoShape 3" descr="(question)">
          <a:extLst>
            <a:ext uri="{FF2B5EF4-FFF2-40B4-BE49-F238E27FC236}">
              <a16:creationId xmlns:a16="http://schemas.microsoft.com/office/drawing/2014/main" id="{063F3274-B1B2-4083-B82E-5BFCB5027C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8" name="AutoShape 3" descr="(question)">
          <a:extLst>
            <a:ext uri="{FF2B5EF4-FFF2-40B4-BE49-F238E27FC236}">
              <a16:creationId xmlns:a16="http://schemas.microsoft.com/office/drawing/2014/main" id="{ED0FFF0B-30C3-4962-B36A-F6F7791563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09" name="AutoShape 3" descr="(question)">
          <a:extLst>
            <a:ext uri="{FF2B5EF4-FFF2-40B4-BE49-F238E27FC236}">
              <a16:creationId xmlns:a16="http://schemas.microsoft.com/office/drawing/2014/main" id="{6F111F04-BFB1-419E-92E3-9185698EB87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0" name="AutoShape 3" descr="(question)">
          <a:extLst>
            <a:ext uri="{FF2B5EF4-FFF2-40B4-BE49-F238E27FC236}">
              <a16:creationId xmlns:a16="http://schemas.microsoft.com/office/drawing/2014/main" id="{E0B10053-AAA9-4E89-AD7A-691120B506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1" name="AutoShape 3" descr="(question)">
          <a:extLst>
            <a:ext uri="{FF2B5EF4-FFF2-40B4-BE49-F238E27FC236}">
              <a16:creationId xmlns:a16="http://schemas.microsoft.com/office/drawing/2014/main" id="{4D1373F9-3907-4839-9F6D-61DF6A2242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2" name="AutoShape 3" descr="(question)">
          <a:extLst>
            <a:ext uri="{FF2B5EF4-FFF2-40B4-BE49-F238E27FC236}">
              <a16:creationId xmlns:a16="http://schemas.microsoft.com/office/drawing/2014/main" id="{EFFFD664-6A32-42BF-B0F1-80D5E21516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3" name="AutoShape 3" descr="(question)">
          <a:extLst>
            <a:ext uri="{FF2B5EF4-FFF2-40B4-BE49-F238E27FC236}">
              <a16:creationId xmlns:a16="http://schemas.microsoft.com/office/drawing/2014/main" id="{E57A6C23-1016-4D46-AA8B-A31523320F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4" name="AutoShape 3" descr="(question)">
          <a:extLst>
            <a:ext uri="{FF2B5EF4-FFF2-40B4-BE49-F238E27FC236}">
              <a16:creationId xmlns:a16="http://schemas.microsoft.com/office/drawing/2014/main" id="{B6580A03-641E-44A0-9920-497A30A669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5" name="AutoShape 3" descr="(question)">
          <a:extLst>
            <a:ext uri="{FF2B5EF4-FFF2-40B4-BE49-F238E27FC236}">
              <a16:creationId xmlns:a16="http://schemas.microsoft.com/office/drawing/2014/main" id="{F5B178E8-162C-4150-859B-89DCE44302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6" name="AutoShape 3" descr="(question)">
          <a:extLst>
            <a:ext uri="{FF2B5EF4-FFF2-40B4-BE49-F238E27FC236}">
              <a16:creationId xmlns:a16="http://schemas.microsoft.com/office/drawing/2014/main" id="{CBF5C2EF-2941-44CB-B0F0-69B6F24488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7" name="AutoShape 3" descr="(question)">
          <a:extLst>
            <a:ext uri="{FF2B5EF4-FFF2-40B4-BE49-F238E27FC236}">
              <a16:creationId xmlns:a16="http://schemas.microsoft.com/office/drawing/2014/main" id="{63128AD6-C03C-4FF2-B940-D0EEA93057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8" name="AutoShape 3" descr="(question)">
          <a:extLst>
            <a:ext uri="{FF2B5EF4-FFF2-40B4-BE49-F238E27FC236}">
              <a16:creationId xmlns:a16="http://schemas.microsoft.com/office/drawing/2014/main" id="{2C0CA058-2EC8-448E-AA23-63BC2A77E3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19" name="AutoShape 3" descr="(question)">
          <a:extLst>
            <a:ext uri="{FF2B5EF4-FFF2-40B4-BE49-F238E27FC236}">
              <a16:creationId xmlns:a16="http://schemas.microsoft.com/office/drawing/2014/main" id="{BAB20C18-7055-415C-A129-E238A3DACB7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0" name="AutoShape 3" descr="(question)">
          <a:extLst>
            <a:ext uri="{FF2B5EF4-FFF2-40B4-BE49-F238E27FC236}">
              <a16:creationId xmlns:a16="http://schemas.microsoft.com/office/drawing/2014/main" id="{B020D293-6248-4936-AEEF-C2DC8DCE26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1" name="AutoShape 3" descr="(question)">
          <a:extLst>
            <a:ext uri="{FF2B5EF4-FFF2-40B4-BE49-F238E27FC236}">
              <a16:creationId xmlns:a16="http://schemas.microsoft.com/office/drawing/2014/main" id="{64E25535-A5F1-4B34-A22C-910B5E9844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2" name="AutoShape 3" descr="(question)">
          <a:extLst>
            <a:ext uri="{FF2B5EF4-FFF2-40B4-BE49-F238E27FC236}">
              <a16:creationId xmlns:a16="http://schemas.microsoft.com/office/drawing/2014/main" id="{FC1B1F98-52A7-4F80-9D82-B54E940C74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3" name="AutoShape 3" descr="(question)">
          <a:extLst>
            <a:ext uri="{FF2B5EF4-FFF2-40B4-BE49-F238E27FC236}">
              <a16:creationId xmlns:a16="http://schemas.microsoft.com/office/drawing/2014/main" id="{7DFAA9B6-8E9F-4A83-941F-3B79F2431D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4" name="AutoShape 3" descr="(question)">
          <a:extLst>
            <a:ext uri="{FF2B5EF4-FFF2-40B4-BE49-F238E27FC236}">
              <a16:creationId xmlns:a16="http://schemas.microsoft.com/office/drawing/2014/main" id="{73CFB7A8-FD6E-4846-BD72-B3CCF8F9955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5" name="AutoShape 3" descr="(question)">
          <a:extLst>
            <a:ext uri="{FF2B5EF4-FFF2-40B4-BE49-F238E27FC236}">
              <a16:creationId xmlns:a16="http://schemas.microsoft.com/office/drawing/2014/main" id="{2269D769-02F5-465B-BC65-711239E071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6" name="AutoShape 3" descr="(question)">
          <a:extLst>
            <a:ext uri="{FF2B5EF4-FFF2-40B4-BE49-F238E27FC236}">
              <a16:creationId xmlns:a16="http://schemas.microsoft.com/office/drawing/2014/main" id="{6EC58AEA-ABC4-4A89-A034-A745520200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7" name="AutoShape 3" descr="(question)">
          <a:extLst>
            <a:ext uri="{FF2B5EF4-FFF2-40B4-BE49-F238E27FC236}">
              <a16:creationId xmlns:a16="http://schemas.microsoft.com/office/drawing/2014/main" id="{ED644192-72DB-4984-A99C-B39829F045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21</xdr:row>
      <xdr:rowOff>0</xdr:rowOff>
    </xdr:from>
    <xdr:ext cx="304800" cy="304800"/>
    <xdr:sp macro="" textlink="">
      <xdr:nvSpPr>
        <xdr:cNvPr id="2328" name="AutoShape 3" descr="(question)">
          <a:extLst>
            <a:ext uri="{FF2B5EF4-FFF2-40B4-BE49-F238E27FC236}">
              <a16:creationId xmlns:a16="http://schemas.microsoft.com/office/drawing/2014/main" id="{118B08B9-120C-492D-9F6A-07161B5FB6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604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29" name="AutoShape 3" descr="(question)">
          <a:extLst>
            <a:ext uri="{FF2B5EF4-FFF2-40B4-BE49-F238E27FC236}">
              <a16:creationId xmlns:a16="http://schemas.microsoft.com/office/drawing/2014/main" id="{D6AC4A16-DED9-4E61-B402-92902DAD25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0" name="AutoShape 3" descr="(question)">
          <a:extLst>
            <a:ext uri="{FF2B5EF4-FFF2-40B4-BE49-F238E27FC236}">
              <a16:creationId xmlns:a16="http://schemas.microsoft.com/office/drawing/2014/main" id="{9BCC7497-41BB-46D9-B423-D75B6BFC0C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1" name="AutoShape 3" descr="(question)">
          <a:extLst>
            <a:ext uri="{FF2B5EF4-FFF2-40B4-BE49-F238E27FC236}">
              <a16:creationId xmlns:a16="http://schemas.microsoft.com/office/drawing/2014/main" id="{0AC060A7-8462-4339-B004-E51290227A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2" name="AutoShape 3" descr="(question)">
          <a:extLst>
            <a:ext uri="{FF2B5EF4-FFF2-40B4-BE49-F238E27FC236}">
              <a16:creationId xmlns:a16="http://schemas.microsoft.com/office/drawing/2014/main" id="{29E735A2-F448-40A0-99E8-CFD98D5700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3" name="AutoShape 3" descr="(question)">
          <a:extLst>
            <a:ext uri="{FF2B5EF4-FFF2-40B4-BE49-F238E27FC236}">
              <a16:creationId xmlns:a16="http://schemas.microsoft.com/office/drawing/2014/main" id="{01C840E2-AEDB-454A-82F9-F0A4D15B638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4" name="AutoShape 3" descr="(question)">
          <a:extLst>
            <a:ext uri="{FF2B5EF4-FFF2-40B4-BE49-F238E27FC236}">
              <a16:creationId xmlns:a16="http://schemas.microsoft.com/office/drawing/2014/main" id="{69F7F01D-67BA-42DD-9CBE-1BA90FE5CD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5" name="AutoShape 3" descr="(question)">
          <a:extLst>
            <a:ext uri="{FF2B5EF4-FFF2-40B4-BE49-F238E27FC236}">
              <a16:creationId xmlns:a16="http://schemas.microsoft.com/office/drawing/2014/main" id="{782346FE-3B07-4E71-829C-A08AB51FEB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6" name="AutoShape 3" descr="(question)">
          <a:extLst>
            <a:ext uri="{FF2B5EF4-FFF2-40B4-BE49-F238E27FC236}">
              <a16:creationId xmlns:a16="http://schemas.microsoft.com/office/drawing/2014/main" id="{8D3054BD-0A64-4EF3-974E-1E7D43DEE0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7" name="AutoShape 3" descr="(question)">
          <a:extLst>
            <a:ext uri="{FF2B5EF4-FFF2-40B4-BE49-F238E27FC236}">
              <a16:creationId xmlns:a16="http://schemas.microsoft.com/office/drawing/2014/main" id="{21154E7C-4475-4172-8A0D-AEBCAFAF69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8" name="AutoShape 3" descr="(question)">
          <a:extLst>
            <a:ext uri="{FF2B5EF4-FFF2-40B4-BE49-F238E27FC236}">
              <a16:creationId xmlns:a16="http://schemas.microsoft.com/office/drawing/2014/main" id="{16B764AF-0E9C-4A56-83D5-490D338C1A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39" name="AutoShape 3" descr="(question)">
          <a:extLst>
            <a:ext uri="{FF2B5EF4-FFF2-40B4-BE49-F238E27FC236}">
              <a16:creationId xmlns:a16="http://schemas.microsoft.com/office/drawing/2014/main" id="{302B7B4A-4389-40C3-8C9B-F4961E5AC5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0" name="AutoShape 3" descr="(question)">
          <a:extLst>
            <a:ext uri="{FF2B5EF4-FFF2-40B4-BE49-F238E27FC236}">
              <a16:creationId xmlns:a16="http://schemas.microsoft.com/office/drawing/2014/main" id="{358AFE29-243F-4E56-9FF2-0847F34B77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1" name="AutoShape 3" descr="(question)">
          <a:extLst>
            <a:ext uri="{FF2B5EF4-FFF2-40B4-BE49-F238E27FC236}">
              <a16:creationId xmlns:a16="http://schemas.microsoft.com/office/drawing/2014/main" id="{B0CD7EEF-A8D8-46EF-AB4F-8E555528BF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2" name="AutoShape 3" descr="(question)">
          <a:extLst>
            <a:ext uri="{FF2B5EF4-FFF2-40B4-BE49-F238E27FC236}">
              <a16:creationId xmlns:a16="http://schemas.microsoft.com/office/drawing/2014/main" id="{2F7DA6C6-97F4-4FF4-9EE9-14C8218272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3" name="AutoShape 3" descr="(question)">
          <a:extLst>
            <a:ext uri="{FF2B5EF4-FFF2-40B4-BE49-F238E27FC236}">
              <a16:creationId xmlns:a16="http://schemas.microsoft.com/office/drawing/2014/main" id="{565E5230-7491-4D0B-8984-77F0498201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4" name="AutoShape 3" descr="(question)">
          <a:extLst>
            <a:ext uri="{FF2B5EF4-FFF2-40B4-BE49-F238E27FC236}">
              <a16:creationId xmlns:a16="http://schemas.microsoft.com/office/drawing/2014/main" id="{380AC466-9BDF-42B2-9120-BCCCE6A440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5" name="AutoShape 3" descr="(question)">
          <a:extLst>
            <a:ext uri="{FF2B5EF4-FFF2-40B4-BE49-F238E27FC236}">
              <a16:creationId xmlns:a16="http://schemas.microsoft.com/office/drawing/2014/main" id="{383F6BDD-E11A-4139-8903-31353F8C3A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6" name="AutoShape 3" descr="(question)">
          <a:extLst>
            <a:ext uri="{FF2B5EF4-FFF2-40B4-BE49-F238E27FC236}">
              <a16:creationId xmlns:a16="http://schemas.microsoft.com/office/drawing/2014/main" id="{CA246425-8DD9-4D86-B526-B60B94328C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7" name="AutoShape 3" descr="(question)">
          <a:extLst>
            <a:ext uri="{FF2B5EF4-FFF2-40B4-BE49-F238E27FC236}">
              <a16:creationId xmlns:a16="http://schemas.microsoft.com/office/drawing/2014/main" id="{210D0F90-D0E9-4A0E-8D03-89D65B70109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8" name="AutoShape 3" descr="(question)">
          <a:extLst>
            <a:ext uri="{FF2B5EF4-FFF2-40B4-BE49-F238E27FC236}">
              <a16:creationId xmlns:a16="http://schemas.microsoft.com/office/drawing/2014/main" id="{792086F4-AD6F-49B1-8D05-ECC4D84435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49" name="AutoShape 3" descr="(question)">
          <a:extLst>
            <a:ext uri="{FF2B5EF4-FFF2-40B4-BE49-F238E27FC236}">
              <a16:creationId xmlns:a16="http://schemas.microsoft.com/office/drawing/2014/main" id="{BA5A4FBC-2FAC-41BD-98FC-BD77E37686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0" name="AutoShape 3" descr="(question)">
          <a:extLst>
            <a:ext uri="{FF2B5EF4-FFF2-40B4-BE49-F238E27FC236}">
              <a16:creationId xmlns:a16="http://schemas.microsoft.com/office/drawing/2014/main" id="{0D4BA916-C299-443A-9A8F-8AFF59B926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1" name="AutoShape 3" descr="(question)">
          <a:extLst>
            <a:ext uri="{FF2B5EF4-FFF2-40B4-BE49-F238E27FC236}">
              <a16:creationId xmlns:a16="http://schemas.microsoft.com/office/drawing/2014/main" id="{4B165B2D-A9F0-4C81-A3D2-64939D6C81D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2" name="AutoShape 3" descr="(question)">
          <a:extLst>
            <a:ext uri="{FF2B5EF4-FFF2-40B4-BE49-F238E27FC236}">
              <a16:creationId xmlns:a16="http://schemas.microsoft.com/office/drawing/2014/main" id="{E8B4C21E-95DC-47FB-B677-CCD1B7311B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3" name="AutoShape 3" descr="(question)">
          <a:extLst>
            <a:ext uri="{FF2B5EF4-FFF2-40B4-BE49-F238E27FC236}">
              <a16:creationId xmlns:a16="http://schemas.microsoft.com/office/drawing/2014/main" id="{F0B2A0F3-646E-4AD7-9CA9-4DFBA27FE4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4" name="AutoShape 3" descr="(question)">
          <a:extLst>
            <a:ext uri="{FF2B5EF4-FFF2-40B4-BE49-F238E27FC236}">
              <a16:creationId xmlns:a16="http://schemas.microsoft.com/office/drawing/2014/main" id="{A7FCA5AF-3537-4631-B89C-15F466177E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5" name="AutoShape 3" descr="(question)">
          <a:extLst>
            <a:ext uri="{FF2B5EF4-FFF2-40B4-BE49-F238E27FC236}">
              <a16:creationId xmlns:a16="http://schemas.microsoft.com/office/drawing/2014/main" id="{26E32814-EC63-46D3-ABD6-31F60B6E2E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6" name="AutoShape 3" descr="(question)">
          <a:extLst>
            <a:ext uri="{FF2B5EF4-FFF2-40B4-BE49-F238E27FC236}">
              <a16:creationId xmlns:a16="http://schemas.microsoft.com/office/drawing/2014/main" id="{8250FA26-5404-43B8-87D8-6075356934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7" name="AutoShape 3" descr="(question)">
          <a:extLst>
            <a:ext uri="{FF2B5EF4-FFF2-40B4-BE49-F238E27FC236}">
              <a16:creationId xmlns:a16="http://schemas.microsoft.com/office/drawing/2014/main" id="{1CEE459C-C7CA-4FA6-8B23-7C4EE99AEB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8" name="AutoShape 3" descr="(question)">
          <a:extLst>
            <a:ext uri="{FF2B5EF4-FFF2-40B4-BE49-F238E27FC236}">
              <a16:creationId xmlns:a16="http://schemas.microsoft.com/office/drawing/2014/main" id="{5D287958-1F6B-490A-A0B5-E1750E2434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59" name="AutoShape 3" descr="(question)">
          <a:extLst>
            <a:ext uri="{FF2B5EF4-FFF2-40B4-BE49-F238E27FC236}">
              <a16:creationId xmlns:a16="http://schemas.microsoft.com/office/drawing/2014/main" id="{292DFB1A-8570-4C97-A6D7-72C9AE69CA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0" name="AutoShape 3" descr="(question)">
          <a:extLst>
            <a:ext uri="{FF2B5EF4-FFF2-40B4-BE49-F238E27FC236}">
              <a16:creationId xmlns:a16="http://schemas.microsoft.com/office/drawing/2014/main" id="{CB42F55A-2ACE-4963-85DB-7A559470BA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1" name="AutoShape 3" descr="(question)">
          <a:extLst>
            <a:ext uri="{FF2B5EF4-FFF2-40B4-BE49-F238E27FC236}">
              <a16:creationId xmlns:a16="http://schemas.microsoft.com/office/drawing/2014/main" id="{4760D639-7997-40EA-A0B4-03A921436C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2" name="AutoShape 3" descr="(question)">
          <a:extLst>
            <a:ext uri="{FF2B5EF4-FFF2-40B4-BE49-F238E27FC236}">
              <a16:creationId xmlns:a16="http://schemas.microsoft.com/office/drawing/2014/main" id="{B621C093-C5B7-499F-A375-E6A40533CD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3" name="AutoShape 3" descr="(question)">
          <a:extLst>
            <a:ext uri="{FF2B5EF4-FFF2-40B4-BE49-F238E27FC236}">
              <a16:creationId xmlns:a16="http://schemas.microsoft.com/office/drawing/2014/main" id="{56194E57-036C-48A9-BADD-96FAFB3C21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4" name="AutoShape 3" descr="(question)">
          <a:extLst>
            <a:ext uri="{FF2B5EF4-FFF2-40B4-BE49-F238E27FC236}">
              <a16:creationId xmlns:a16="http://schemas.microsoft.com/office/drawing/2014/main" id="{54F93BDE-FA84-4E42-B153-16A53ACA60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5" name="AutoShape 3" descr="(question)">
          <a:extLst>
            <a:ext uri="{FF2B5EF4-FFF2-40B4-BE49-F238E27FC236}">
              <a16:creationId xmlns:a16="http://schemas.microsoft.com/office/drawing/2014/main" id="{D8A831DE-E4C7-4D1E-8CF4-7EB4ED4886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6" name="AutoShape 3" descr="(question)">
          <a:extLst>
            <a:ext uri="{FF2B5EF4-FFF2-40B4-BE49-F238E27FC236}">
              <a16:creationId xmlns:a16="http://schemas.microsoft.com/office/drawing/2014/main" id="{26705650-52CC-4721-A5C8-89EEB4B85FD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7" name="AutoShape 3" descr="(question)">
          <a:extLst>
            <a:ext uri="{FF2B5EF4-FFF2-40B4-BE49-F238E27FC236}">
              <a16:creationId xmlns:a16="http://schemas.microsoft.com/office/drawing/2014/main" id="{D724EEC4-C719-46A7-8094-24FEE8CBDA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8" name="AutoShape 3" descr="(question)">
          <a:extLst>
            <a:ext uri="{FF2B5EF4-FFF2-40B4-BE49-F238E27FC236}">
              <a16:creationId xmlns:a16="http://schemas.microsoft.com/office/drawing/2014/main" id="{4D1FED91-E534-4BD8-B7F0-F66F93D49D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69" name="AutoShape 3" descr="(question)">
          <a:extLst>
            <a:ext uri="{FF2B5EF4-FFF2-40B4-BE49-F238E27FC236}">
              <a16:creationId xmlns:a16="http://schemas.microsoft.com/office/drawing/2014/main" id="{ADC34074-667C-4BC4-8F7F-2926BB070D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0" name="AutoShape 3" descr="(question)">
          <a:extLst>
            <a:ext uri="{FF2B5EF4-FFF2-40B4-BE49-F238E27FC236}">
              <a16:creationId xmlns:a16="http://schemas.microsoft.com/office/drawing/2014/main" id="{CD48FFB5-1C26-4153-8CCA-42ADA8220F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1" name="AutoShape 3" descr="(question)">
          <a:extLst>
            <a:ext uri="{FF2B5EF4-FFF2-40B4-BE49-F238E27FC236}">
              <a16:creationId xmlns:a16="http://schemas.microsoft.com/office/drawing/2014/main" id="{40BAAFB0-A5FE-4E19-ACEA-00A0A4F769A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2" name="AutoShape 3" descr="(question)">
          <a:extLst>
            <a:ext uri="{FF2B5EF4-FFF2-40B4-BE49-F238E27FC236}">
              <a16:creationId xmlns:a16="http://schemas.microsoft.com/office/drawing/2014/main" id="{2220DDC7-96B5-487C-9586-E953F18644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3" name="AutoShape 3" descr="(question)">
          <a:extLst>
            <a:ext uri="{FF2B5EF4-FFF2-40B4-BE49-F238E27FC236}">
              <a16:creationId xmlns:a16="http://schemas.microsoft.com/office/drawing/2014/main" id="{A7DB086F-6AD4-462E-90EC-E5238D12BF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4" name="AutoShape 3" descr="(question)">
          <a:extLst>
            <a:ext uri="{FF2B5EF4-FFF2-40B4-BE49-F238E27FC236}">
              <a16:creationId xmlns:a16="http://schemas.microsoft.com/office/drawing/2014/main" id="{BF93ED0E-1070-4392-B68F-09C79A3922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5" name="AutoShape 3" descr="(question)">
          <a:extLst>
            <a:ext uri="{FF2B5EF4-FFF2-40B4-BE49-F238E27FC236}">
              <a16:creationId xmlns:a16="http://schemas.microsoft.com/office/drawing/2014/main" id="{8199BDB4-82C2-4BE7-B4D5-1FBBC79F83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6" name="AutoShape 3" descr="(question)">
          <a:extLst>
            <a:ext uri="{FF2B5EF4-FFF2-40B4-BE49-F238E27FC236}">
              <a16:creationId xmlns:a16="http://schemas.microsoft.com/office/drawing/2014/main" id="{2FE3C072-34A9-42DB-945A-BE4463EE39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7" name="AutoShape 3" descr="(question)">
          <a:extLst>
            <a:ext uri="{FF2B5EF4-FFF2-40B4-BE49-F238E27FC236}">
              <a16:creationId xmlns:a16="http://schemas.microsoft.com/office/drawing/2014/main" id="{0342D78D-656F-4BB5-8726-83F983CAE8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8" name="AutoShape 3" descr="(question)">
          <a:extLst>
            <a:ext uri="{FF2B5EF4-FFF2-40B4-BE49-F238E27FC236}">
              <a16:creationId xmlns:a16="http://schemas.microsoft.com/office/drawing/2014/main" id="{69802234-7449-40C3-9AC9-F6BE912479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79" name="AutoShape 3" descr="(question)">
          <a:extLst>
            <a:ext uri="{FF2B5EF4-FFF2-40B4-BE49-F238E27FC236}">
              <a16:creationId xmlns:a16="http://schemas.microsoft.com/office/drawing/2014/main" id="{2D65FE54-FA96-4C93-9ABC-3CD9E58979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0" name="AutoShape 3" descr="(question)">
          <a:extLst>
            <a:ext uri="{FF2B5EF4-FFF2-40B4-BE49-F238E27FC236}">
              <a16:creationId xmlns:a16="http://schemas.microsoft.com/office/drawing/2014/main" id="{4CCF1C31-05CB-4EF2-9D6D-F07246ABB1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1" name="AutoShape 3" descr="(question)">
          <a:extLst>
            <a:ext uri="{FF2B5EF4-FFF2-40B4-BE49-F238E27FC236}">
              <a16:creationId xmlns:a16="http://schemas.microsoft.com/office/drawing/2014/main" id="{68A05160-0140-4561-A178-54C4B78C96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2" name="AutoShape 3" descr="(question)">
          <a:extLst>
            <a:ext uri="{FF2B5EF4-FFF2-40B4-BE49-F238E27FC236}">
              <a16:creationId xmlns:a16="http://schemas.microsoft.com/office/drawing/2014/main" id="{5CC1A312-BFDA-4B90-8DA3-967430D782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3" name="AutoShape 3" descr="(question)">
          <a:extLst>
            <a:ext uri="{FF2B5EF4-FFF2-40B4-BE49-F238E27FC236}">
              <a16:creationId xmlns:a16="http://schemas.microsoft.com/office/drawing/2014/main" id="{CD0CD8E2-14BB-4C8F-AFE0-487C494DE1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4" name="AutoShape 3" descr="(question)">
          <a:extLst>
            <a:ext uri="{FF2B5EF4-FFF2-40B4-BE49-F238E27FC236}">
              <a16:creationId xmlns:a16="http://schemas.microsoft.com/office/drawing/2014/main" id="{D3DCF6D5-FAEA-40FB-B95C-C8048273E9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5" name="AutoShape 3" descr="(question)">
          <a:extLst>
            <a:ext uri="{FF2B5EF4-FFF2-40B4-BE49-F238E27FC236}">
              <a16:creationId xmlns:a16="http://schemas.microsoft.com/office/drawing/2014/main" id="{12B0A74D-93DC-4DDD-8B83-A94FAC9C8D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6" name="AutoShape 3" descr="(question)">
          <a:extLst>
            <a:ext uri="{FF2B5EF4-FFF2-40B4-BE49-F238E27FC236}">
              <a16:creationId xmlns:a16="http://schemas.microsoft.com/office/drawing/2014/main" id="{C37A64F8-BDED-4BAD-9B4A-F758D896DBD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7" name="AutoShape 3" descr="(question)">
          <a:extLst>
            <a:ext uri="{FF2B5EF4-FFF2-40B4-BE49-F238E27FC236}">
              <a16:creationId xmlns:a16="http://schemas.microsoft.com/office/drawing/2014/main" id="{5BD465C6-64B9-48BE-8E31-7486D54C5C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8" name="AutoShape 3" descr="(question)">
          <a:extLst>
            <a:ext uri="{FF2B5EF4-FFF2-40B4-BE49-F238E27FC236}">
              <a16:creationId xmlns:a16="http://schemas.microsoft.com/office/drawing/2014/main" id="{1C00E8EE-C17E-475E-B9BC-59B8003DF9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89" name="AutoShape 3" descr="(question)">
          <a:extLst>
            <a:ext uri="{FF2B5EF4-FFF2-40B4-BE49-F238E27FC236}">
              <a16:creationId xmlns:a16="http://schemas.microsoft.com/office/drawing/2014/main" id="{4251A619-9BFF-4745-8D91-90CD5B6A82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0" name="AutoShape 3" descr="(question)">
          <a:extLst>
            <a:ext uri="{FF2B5EF4-FFF2-40B4-BE49-F238E27FC236}">
              <a16:creationId xmlns:a16="http://schemas.microsoft.com/office/drawing/2014/main" id="{EACC4305-1206-4993-B79A-94385D28A0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1" name="AutoShape 3" descr="(question)">
          <a:extLst>
            <a:ext uri="{FF2B5EF4-FFF2-40B4-BE49-F238E27FC236}">
              <a16:creationId xmlns:a16="http://schemas.microsoft.com/office/drawing/2014/main" id="{5AD8F226-AAC9-44C6-8E90-1D12C3F714D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2" name="AutoShape 3" descr="(question)">
          <a:extLst>
            <a:ext uri="{FF2B5EF4-FFF2-40B4-BE49-F238E27FC236}">
              <a16:creationId xmlns:a16="http://schemas.microsoft.com/office/drawing/2014/main" id="{C3A38F56-A929-4464-BB01-CA4F52A588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3" name="AutoShape 3" descr="(question)">
          <a:extLst>
            <a:ext uri="{FF2B5EF4-FFF2-40B4-BE49-F238E27FC236}">
              <a16:creationId xmlns:a16="http://schemas.microsoft.com/office/drawing/2014/main" id="{8B7DD6CA-E102-490A-ADCC-72E0ACFE84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4" name="AutoShape 3" descr="(question)">
          <a:extLst>
            <a:ext uri="{FF2B5EF4-FFF2-40B4-BE49-F238E27FC236}">
              <a16:creationId xmlns:a16="http://schemas.microsoft.com/office/drawing/2014/main" id="{2BB21691-92DE-4FF8-BA61-5CF12F893E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5" name="AutoShape 3" descr="(question)">
          <a:extLst>
            <a:ext uri="{FF2B5EF4-FFF2-40B4-BE49-F238E27FC236}">
              <a16:creationId xmlns:a16="http://schemas.microsoft.com/office/drawing/2014/main" id="{71EC63EC-FBC7-40CB-B005-C315B0673C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6" name="AutoShape 3" descr="(question)">
          <a:extLst>
            <a:ext uri="{FF2B5EF4-FFF2-40B4-BE49-F238E27FC236}">
              <a16:creationId xmlns:a16="http://schemas.microsoft.com/office/drawing/2014/main" id="{461F06F3-7957-43EB-B460-0BA439B1831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7" name="AutoShape 3" descr="(question)">
          <a:extLst>
            <a:ext uri="{FF2B5EF4-FFF2-40B4-BE49-F238E27FC236}">
              <a16:creationId xmlns:a16="http://schemas.microsoft.com/office/drawing/2014/main" id="{367F40AC-AA16-4E73-A5F9-7565D12C04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8" name="AutoShape 3" descr="(question)">
          <a:extLst>
            <a:ext uri="{FF2B5EF4-FFF2-40B4-BE49-F238E27FC236}">
              <a16:creationId xmlns:a16="http://schemas.microsoft.com/office/drawing/2014/main" id="{C7B87C10-D63F-48CD-B867-C5275B2DB9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399" name="AutoShape 3" descr="(question)">
          <a:extLst>
            <a:ext uri="{FF2B5EF4-FFF2-40B4-BE49-F238E27FC236}">
              <a16:creationId xmlns:a16="http://schemas.microsoft.com/office/drawing/2014/main" id="{66BE226A-0F62-4C96-927E-6136600C53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0" name="AutoShape 3" descr="(question)">
          <a:extLst>
            <a:ext uri="{FF2B5EF4-FFF2-40B4-BE49-F238E27FC236}">
              <a16:creationId xmlns:a16="http://schemas.microsoft.com/office/drawing/2014/main" id="{F18DFE72-BF98-4613-85B6-7E363EAB14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1" name="AutoShape 3" descr="(question)">
          <a:extLst>
            <a:ext uri="{FF2B5EF4-FFF2-40B4-BE49-F238E27FC236}">
              <a16:creationId xmlns:a16="http://schemas.microsoft.com/office/drawing/2014/main" id="{1D66959C-26A2-4112-9420-B2B4BED53C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2" name="AutoShape 3" descr="(question)">
          <a:extLst>
            <a:ext uri="{FF2B5EF4-FFF2-40B4-BE49-F238E27FC236}">
              <a16:creationId xmlns:a16="http://schemas.microsoft.com/office/drawing/2014/main" id="{9366B393-B9D0-47FC-A828-B123D3E700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3" name="AutoShape 3" descr="(question)">
          <a:extLst>
            <a:ext uri="{FF2B5EF4-FFF2-40B4-BE49-F238E27FC236}">
              <a16:creationId xmlns:a16="http://schemas.microsoft.com/office/drawing/2014/main" id="{D1194657-B678-4EF6-9F49-2FE8F4D0A6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4" name="AutoShape 3" descr="(question)">
          <a:extLst>
            <a:ext uri="{FF2B5EF4-FFF2-40B4-BE49-F238E27FC236}">
              <a16:creationId xmlns:a16="http://schemas.microsoft.com/office/drawing/2014/main" id="{E3E98BF6-2DB0-4561-AA7C-413520B14F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5" name="AutoShape 3" descr="(question)">
          <a:extLst>
            <a:ext uri="{FF2B5EF4-FFF2-40B4-BE49-F238E27FC236}">
              <a16:creationId xmlns:a16="http://schemas.microsoft.com/office/drawing/2014/main" id="{0FCE9FC8-9A63-474E-8A6D-E20DFAC3BF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6" name="AutoShape 3" descr="(question)">
          <a:extLst>
            <a:ext uri="{FF2B5EF4-FFF2-40B4-BE49-F238E27FC236}">
              <a16:creationId xmlns:a16="http://schemas.microsoft.com/office/drawing/2014/main" id="{59184FC1-2BE3-4410-B6B3-7091024C2B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7" name="AutoShape 3" descr="(question)">
          <a:extLst>
            <a:ext uri="{FF2B5EF4-FFF2-40B4-BE49-F238E27FC236}">
              <a16:creationId xmlns:a16="http://schemas.microsoft.com/office/drawing/2014/main" id="{B0AB6D85-B167-4C6E-95D8-D78FF87BB1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8" name="AutoShape 3" descr="(question)">
          <a:extLst>
            <a:ext uri="{FF2B5EF4-FFF2-40B4-BE49-F238E27FC236}">
              <a16:creationId xmlns:a16="http://schemas.microsoft.com/office/drawing/2014/main" id="{E6243EB6-C772-44C9-A17A-1EB4B82D4C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09" name="AutoShape 3" descr="(question)">
          <a:extLst>
            <a:ext uri="{FF2B5EF4-FFF2-40B4-BE49-F238E27FC236}">
              <a16:creationId xmlns:a16="http://schemas.microsoft.com/office/drawing/2014/main" id="{7D799641-A87F-4943-A991-18F099AF27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0" name="AutoShape 3" descr="(question)">
          <a:extLst>
            <a:ext uri="{FF2B5EF4-FFF2-40B4-BE49-F238E27FC236}">
              <a16:creationId xmlns:a16="http://schemas.microsoft.com/office/drawing/2014/main" id="{DCADED8C-844B-4614-BE2C-FF548F48AC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1" name="AutoShape 3" descr="(question)">
          <a:extLst>
            <a:ext uri="{FF2B5EF4-FFF2-40B4-BE49-F238E27FC236}">
              <a16:creationId xmlns:a16="http://schemas.microsoft.com/office/drawing/2014/main" id="{B404D917-1605-4545-96D1-0B55434ABA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2" name="AutoShape 3" descr="(question)">
          <a:extLst>
            <a:ext uri="{FF2B5EF4-FFF2-40B4-BE49-F238E27FC236}">
              <a16:creationId xmlns:a16="http://schemas.microsoft.com/office/drawing/2014/main" id="{9DCCAE81-F58E-460A-BD22-22F3E1BA9D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3" name="AutoShape 3" descr="(question)">
          <a:extLst>
            <a:ext uri="{FF2B5EF4-FFF2-40B4-BE49-F238E27FC236}">
              <a16:creationId xmlns:a16="http://schemas.microsoft.com/office/drawing/2014/main" id="{59747267-DD2B-47A9-AA5E-1C579EF301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4" name="AutoShape 3" descr="(question)">
          <a:extLst>
            <a:ext uri="{FF2B5EF4-FFF2-40B4-BE49-F238E27FC236}">
              <a16:creationId xmlns:a16="http://schemas.microsoft.com/office/drawing/2014/main" id="{872F2BD4-AD66-458A-B87E-CF17F8706C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5" name="AutoShape 3" descr="(question)">
          <a:extLst>
            <a:ext uri="{FF2B5EF4-FFF2-40B4-BE49-F238E27FC236}">
              <a16:creationId xmlns:a16="http://schemas.microsoft.com/office/drawing/2014/main" id="{D684C3FE-7DC4-4284-A1B2-AA04271BC2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6" name="AutoShape 3" descr="(question)">
          <a:extLst>
            <a:ext uri="{FF2B5EF4-FFF2-40B4-BE49-F238E27FC236}">
              <a16:creationId xmlns:a16="http://schemas.microsoft.com/office/drawing/2014/main" id="{AA04402D-77EB-4DAF-827B-58A53D16D1C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7" name="AutoShape 3" descr="(question)">
          <a:extLst>
            <a:ext uri="{FF2B5EF4-FFF2-40B4-BE49-F238E27FC236}">
              <a16:creationId xmlns:a16="http://schemas.microsoft.com/office/drawing/2014/main" id="{6DD4E5D4-8D74-47C4-94CE-4CA28606AB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8" name="AutoShape 3" descr="(question)">
          <a:extLst>
            <a:ext uri="{FF2B5EF4-FFF2-40B4-BE49-F238E27FC236}">
              <a16:creationId xmlns:a16="http://schemas.microsoft.com/office/drawing/2014/main" id="{5C69720B-52E1-43E1-B4F6-20907FDAFB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19" name="AutoShape 3" descr="(question)">
          <a:extLst>
            <a:ext uri="{FF2B5EF4-FFF2-40B4-BE49-F238E27FC236}">
              <a16:creationId xmlns:a16="http://schemas.microsoft.com/office/drawing/2014/main" id="{F84116A0-C0AF-48AF-9DB5-0AF8A35BB8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0" name="AutoShape 3" descr="(question)">
          <a:extLst>
            <a:ext uri="{FF2B5EF4-FFF2-40B4-BE49-F238E27FC236}">
              <a16:creationId xmlns:a16="http://schemas.microsoft.com/office/drawing/2014/main" id="{9CE967DB-F623-4299-B621-31B8EB252E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1" name="AutoShape 3" descr="(question)">
          <a:extLst>
            <a:ext uri="{FF2B5EF4-FFF2-40B4-BE49-F238E27FC236}">
              <a16:creationId xmlns:a16="http://schemas.microsoft.com/office/drawing/2014/main" id="{6C389EE2-1B52-4F7B-B6AE-79F8898E146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2" name="AutoShape 3" descr="(question)">
          <a:extLst>
            <a:ext uri="{FF2B5EF4-FFF2-40B4-BE49-F238E27FC236}">
              <a16:creationId xmlns:a16="http://schemas.microsoft.com/office/drawing/2014/main" id="{380F9B81-2E4E-429A-AC92-C4362EE554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3" name="AutoShape 3" descr="(question)">
          <a:extLst>
            <a:ext uri="{FF2B5EF4-FFF2-40B4-BE49-F238E27FC236}">
              <a16:creationId xmlns:a16="http://schemas.microsoft.com/office/drawing/2014/main" id="{B8131149-39E1-467B-A309-AD9BA91783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4" name="AutoShape 3" descr="(question)">
          <a:extLst>
            <a:ext uri="{FF2B5EF4-FFF2-40B4-BE49-F238E27FC236}">
              <a16:creationId xmlns:a16="http://schemas.microsoft.com/office/drawing/2014/main" id="{82D3A1A3-C4AB-41ED-84D9-61E09D55D3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5" name="AutoShape 3" descr="(question)">
          <a:extLst>
            <a:ext uri="{FF2B5EF4-FFF2-40B4-BE49-F238E27FC236}">
              <a16:creationId xmlns:a16="http://schemas.microsoft.com/office/drawing/2014/main" id="{CA58D6DC-A989-4ABD-BA2D-886A8D5F34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6" name="AutoShape 3" descr="(question)">
          <a:extLst>
            <a:ext uri="{FF2B5EF4-FFF2-40B4-BE49-F238E27FC236}">
              <a16:creationId xmlns:a16="http://schemas.microsoft.com/office/drawing/2014/main" id="{64D360B5-2D41-4CFA-A059-AFE3A1614F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7" name="AutoShape 3" descr="(question)">
          <a:extLst>
            <a:ext uri="{FF2B5EF4-FFF2-40B4-BE49-F238E27FC236}">
              <a16:creationId xmlns:a16="http://schemas.microsoft.com/office/drawing/2014/main" id="{01905D4F-D1D8-4E80-B46D-EB1612445E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8" name="AutoShape 3" descr="(question)">
          <a:extLst>
            <a:ext uri="{FF2B5EF4-FFF2-40B4-BE49-F238E27FC236}">
              <a16:creationId xmlns:a16="http://schemas.microsoft.com/office/drawing/2014/main" id="{68623C92-C569-491E-B7F1-1CA707CC8F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29" name="AutoShape 3" descr="(question)">
          <a:extLst>
            <a:ext uri="{FF2B5EF4-FFF2-40B4-BE49-F238E27FC236}">
              <a16:creationId xmlns:a16="http://schemas.microsoft.com/office/drawing/2014/main" id="{DE25800C-CD39-4D16-A535-E7923F5A376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0" name="AutoShape 3" descr="(question)">
          <a:extLst>
            <a:ext uri="{FF2B5EF4-FFF2-40B4-BE49-F238E27FC236}">
              <a16:creationId xmlns:a16="http://schemas.microsoft.com/office/drawing/2014/main" id="{2C01C872-B2BB-409D-BFAA-EAFFE675C3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1" name="AutoShape 3" descr="(question)">
          <a:extLst>
            <a:ext uri="{FF2B5EF4-FFF2-40B4-BE49-F238E27FC236}">
              <a16:creationId xmlns:a16="http://schemas.microsoft.com/office/drawing/2014/main" id="{A6F4A2AB-BBD3-4BF9-85FE-FDF44CDC29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2" name="AutoShape 3" descr="(question)">
          <a:extLst>
            <a:ext uri="{FF2B5EF4-FFF2-40B4-BE49-F238E27FC236}">
              <a16:creationId xmlns:a16="http://schemas.microsoft.com/office/drawing/2014/main" id="{0C2FB696-6D2C-467A-8438-E3BBC84B18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3" name="AutoShape 3" descr="(question)">
          <a:extLst>
            <a:ext uri="{FF2B5EF4-FFF2-40B4-BE49-F238E27FC236}">
              <a16:creationId xmlns:a16="http://schemas.microsoft.com/office/drawing/2014/main" id="{8FEA3E56-3751-44A1-81D8-48833AAB38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4" name="AutoShape 3" descr="(question)">
          <a:extLst>
            <a:ext uri="{FF2B5EF4-FFF2-40B4-BE49-F238E27FC236}">
              <a16:creationId xmlns:a16="http://schemas.microsoft.com/office/drawing/2014/main" id="{DCFAFC66-D1F9-4304-BEA4-43488380DC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5" name="AutoShape 3" descr="(question)">
          <a:extLst>
            <a:ext uri="{FF2B5EF4-FFF2-40B4-BE49-F238E27FC236}">
              <a16:creationId xmlns:a16="http://schemas.microsoft.com/office/drawing/2014/main" id="{6DFECC69-7FEC-4E26-A154-BAC99F5136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6" name="AutoShape 3" descr="(question)">
          <a:extLst>
            <a:ext uri="{FF2B5EF4-FFF2-40B4-BE49-F238E27FC236}">
              <a16:creationId xmlns:a16="http://schemas.microsoft.com/office/drawing/2014/main" id="{0D575D2C-1972-41AF-BBDD-476A11CF21B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7" name="AutoShape 3" descr="(question)">
          <a:extLst>
            <a:ext uri="{FF2B5EF4-FFF2-40B4-BE49-F238E27FC236}">
              <a16:creationId xmlns:a16="http://schemas.microsoft.com/office/drawing/2014/main" id="{848A4AAF-925A-414C-AC57-842E0F5082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8" name="AutoShape 3" descr="(question)">
          <a:extLst>
            <a:ext uri="{FF2B5EF4-FFF2-40B4-BE49-F238E27FC236}">
              <a16:creationId xmlns:a16="http://schemas.microsoft.com/office/drawing/2014/main" id="{0F27E92A-DAE6-4BEB-BEDE-FE2629410C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39" name="AutoShape 3" descr="(question)">
          <a:extLst>
            <a:ext uri="{FF2B5EF4-FFF2-40B4-BE49-F238E27FC236}">
              <a16:creationId xmlns:a16="http://schemas.microsoft.com/office/drawing/2014/main" id="{C171B5D9-9285-4801-AAC5-CC11073CFE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0" name="AutoShape 3" descr="(question)">
          <a:extLst>
            <a:ext uri="{FF2B5EF4-FFF2-40B4-BE49-F238E27FC236}">
              <a16:creationId xmlns:a16="http://schemas.microsoft.com/office/drawing/2014/main" id="{F8FA9BDA-8FA4-4D3A-BB0D-37D4525B72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1" name="AutoShape 3" descr="(question)">
          <a:extLst>
            <a:ext uri="{FF2B5EF4-FFF2-40B4-BE49-F238E27FC236}">
              <a16:creationId xmlns:a16="http://schemas.microsoft.com/office/drawing/2014/main" id="{F6CE0B69-D357-4FF7-8C17-EE97ACD46D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2" name="AutoShape 3" descr="(question)">
          <a:extLst>
            <a:ext uri="{FF2B5EF4-FFF2-40B4-BE49-F238E27FC236}">
              <a16:creationId xmlns:a16="http://schemas.microsoft.com/office/drawing/2014/main" id="{0AE8EA5F-7D1B-40EA-B4E2-05368DAB38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3" name="AutoShape 3" descr="(question)">
          <a:extLst>
            <a:ext uri="{FF2B5EF4-FFF2-40B4-BE49-F238E27FC236}">
              <a16:creationId xmlns:a16="http://schemas.microsoft.com/office/drawing/2014/main" id="{F641A564-3EBD-442E-99BE-1722A24D02B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4" name="AutoShape 3" descr="(question)">
          <a:extLst>
            <a:ext uri="{FF2B5EF4-FFF2-40B4-BE49-F238E27FC236}">
              <a16:creationId xmlns:a16="http://schemas.microsoft.com/office/drawing/2014/main" id="{F35D947D-5567-4DEC-B58D-1AE0E4E437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5" name="AutoShape 3" descr="(question)">
          <a:extLst>
            <a:ext uri="{FF2B5EF4-FFF2-40B4-BE49-F238E27FC236}">
              <a16:creationId xmlns:a16="http://schemas.microsoft.com/office/drawing/2014/main" id="{872B9C05-AC25-4A12-A2E3-0173A8471B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6" name="AutoShape 3" descr="(question)">
          <a:extLst>
            <a:ext uri="{FF2B5EF4-FFF2-40B4-BE49-F238E27FC236}">
              <a16:creationId xmlns:a16="http://schemas.microsoft.com/office/drawing/2014/main" id="{6A8DFC0E-1C31-4707-8A37-E5BC5C4AAA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7" name="AutoShape 3" descr="(question)">
          <a:extLst>
            <a:ext uri="{FF2B5EF4-FFF2-40B4-BE49-F238E27FC236}">
              <a16:creationId xmlns:a16="http://schemas.microsoft.com/office/drawing/2014/main" id="{2AECF388-6B93-42B3-A98F-4711808D714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8" name="AutoShape 3" descr="(question)">
          <a:extLst>
            <a:ext uri="{FF2B5EF4-FFF2-40B4-BE49-F238E27FC236}">
              <a16:creationId xmlns:a16="http://schemas.microsoft.com/office/drawing/2014/main" id="{94656356-C483-471B-BF5B-4F3608F2BE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49" name="AutoShape 3" descr="(question)">
          <a:extLst>
            <a:ext uri="{FF2B5EF4-FFF2-40B4-BE49-F238E27FC236}">
              <a16:creationId xmlns:a16="http://schemas.microsoft.com/office/drawing/2014/main" id="{924B1C3A-5429-4BDD-9950-6459D60AB5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0" name="AutoShape 3" descr="(question)">
          <a:extLst>
            <a:ext uri="{FF2B5EF4-FFF2-40B4-BE49-F238E27FC236}">
              <a16:creationId xmlns:a16="http://schemas.microsoft.com/office/drawing/2014/main" id="{0647FFF6-BF38-459A-8436-06D268FBEF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1" name="AutoShape 3" descr="(question)">
          <a:extLst>
            <a:ext uri="{FF2B5EF4-FFF2-40B4-BE49-F238E27FC236}">
              <a16:creationId xmlns:a16="http://schemas.microsoft.com/office/drawing/2014/main" id="{3BA781F5-5045-4512-BF82-359671D055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2" name="AutoShape 3" descr="(question)">
          <a:extLst>
            <a:ext uri="{FF2B5EF4-FFF2-40B4-BE49-F238E27FC236}">
              <a16:creationId xmlns:a16="http://schemas.microsoft.com/office/drawing/2014/main" id="{ADBCD766-CF24-4346-B396-794938FFFB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3" name="AutoShape 3" descr="(question)">
          <a:extLst>
            <a:ext uri="{FF2B5EF4-FFF2-40B4-BE49-F238E27FC236}">
              <a16:creationId xmlns:a16="http://schemas.microsoft.com/office/drawing/2014/main" id="{9890BE87-E09D-422B-8749-C2A34319DE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4" name="AutoShape 3" descr="(question)">
          <a:extLst>
            <a:ext uri="{FF2B5EF4-FFF2-40B4-BE49-F238E27FC236}">
              <a16:creationId xmlns:a16="http://schemas.microsoft.com/office/drawing/2014/main" id="{B0669761-9AD0-42C9-9D24-7C523621D6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5" name="AutoShape 3" descr="(question)">
          <a:extLst>
            <a:ext uri="{FF2B5EF4-FFF2-40B4-BE49-F238E27FC236}">
              <a16:creationId xmlns:a16="http://schemas.microsoft.com/office/drawing/2014/main" id="{20EDC91C-171F-4074-A51F-F47CAD593F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6" name="AutoShape 3" descr="(question)">
          <a:extLst>
            <a:ext uri="{FF2B5EF4-FFF2-40B4-BE49-F238E27FC236}">
              <a16:creationId xmlns:a16="http://schemas.microsoft.com/office/drawing/2014/main" id="{E7789009-F4CE-4BD5-9EF0-3BD534ED6C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7" name="AutoShape 3" descr="(question)">
          <a:extLst>
            <a:ext uri="{FF2B5EF4-FFF2-40B4-BE49-F238E27FC236}">
              <a16:creationId xmlns:a16="http://schemas.microsoft.com/office/drawing/2014/main" id="{34928156-118A-42BF-AB10-D1C705241DA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8" name="AutoShape 3" descr="(question)">
          <a:extLst>
            <a:ext uri="{FF2B5EF4-FFF2-40B4-BE49-F238E27FC236}">
              <a16:creationId xmlns:a16="http://schemas.microsoft.com/office/drawing/2014/main" id="{FEC67F21-CECB-455F-986E-ADB6509538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59" name="AutoShape 3" descr="(question)">
          <a:extLst>
            <a:ext uri="{FF2B5EF4-FFF2-40B4-BE49-F238E27FC236}">
              <a16:creationId xmlns:a16="http://schemas.microsoft.com/office/drawing/2014/main" id="{06E86C5E-479D-49C6-8EBF-DAB5D2E06D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0" name="AutoShape 3" descr="(question)">
          <a:extLst>
            <a:ext uri="{FF2B5EF4-FFF2-40B4-BE49-F238E27FC236}">
              <a16:creationId xmlns:a16="http://schemas.microsoft.com/office/drawing/2014/main" id="{05F128A1-0395-445C-8F77-36F32E8B42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1" name="AutoShape 3" descr="(question)">
          <a:extLst>
            <a:ext uri="{FF2B5EF4-FFF2-40B4-BE49-F238E27FC236}">
              <a16:creationId xmlns:a16="http://schemas.microsoft.com/office/drawing/2014/main" id="{0371DC55-A45F-453E-901A-2D3F694EF8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2" name="AutoShape 3" descr="(question)">
          <a:extLst>
            <a:ext uri="{FF2B5EF4-FFF2-40B4-BE49-F238E27FC236}">
              <a16:creationId xmlns:a16="http://schemas.microsoft.com/office/drawing/2014/main" id="{AE1BA319-C75A-4E95-AF84-D406DC53EB3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3" name="AutoShape 3" descr="(question)">
          <a:extLst>
            <a:ext uri="{FF2B5EF4-FFF2-40B4-BE49-F238E27FC236}">
              <a16:creationId xmlns:a16="http://schemas.microsoft.com/office/drawing/2014/main" id="{77995BAA-98AD-4EA2-9965-04386A6819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4" name="AutoShape 3" descr="(question)">
          <a:extLst>
            <a:ext uri="{FF2B5EF4-FFF2-40B4-BE49-F238E27FC236}">
              <a16:creationId xmlns:a16="http://schemas.microsoft.com/office/drawing/2014/main" id="{45FE0B60-A804-4AFC-9A38-CF13A21B2D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5" name="AutoShape 3" descr="(question)">
          <a:extLst>
            <a:ext uri="{FF2B5EF4-FFF2-40B4-BE49-F238E27FC236}">
              <a16:creationId xmlns:a16="http://schemas.microsoft.com/office/drawing/2014/main" id="{FAD7A401-C244-4523-82A6-5FA2459980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6" name="AutoShape 3" descr="(question)">
          <a:extLst>
            <a:ext uri="{FF2B5EF4-FFF2-40B4-BE49-F238E27FC236}">
              <a16:creationId xmlns:a16="http://schemas.microsoft.com/office/drawing/2014/main" id="{66CFB49E-CA85-440E-B21D-B762D8CCF0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7" name="AutoShape 3" descr="(question)">
          <a:extLst>
            <a:ext uri="{FF2B5EF4-FFF2-40B4-BE49-F238E27FC236}">
              <a16:creationId xmlns:a16="http://schemas.microsoft.com/office/drawing/2014/main" id="{DB63AB4B-479F-438F-9E37-787FDB0920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8" name="AutoShape 3" descr="(question)">
          <a:extLst>
            <a:ext uri="{FF2B5EF4-FFF2-40B4-BE49-F238E27FC236}">
              <a16:creationId xmlns:a16="http://schemas.microsoft.com/office/drawing/2014/main" id="{25CB5072-EFC0-40B6-A407-7FACD95F04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69" name="AutoShape 3" descr="(question)">
          <a:extLst>
            <a:ext uri="{FF2B5EF4-FFF2-40B4-BE49-F238E27FC236}">
              <a16:creationId xmlns:a16="http://schemas.microsoft.com/office/drawing/2014/main" id="{4E33F039-5C00-4228-B0C9-B60DBF9C3D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0" name="AutoShape 3" descr="(question)">
          <a:extLst>
            <a:ext uri="{FF2B5EF4-FFF2-40B4-BE49-F238E27FC236}">
              <a16:creationId xmlns:a16="http://schemas.microsoft.com/office/drawing/2014/main" id="{EEABAD33-2D91-4382-A373-B4A680FBD2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1" name="AutoShape 3" descr="(question)">
          <a:extLst>
            <a:ext uri="{FF2B5EF4-FFF2-40B4-BE49-F238E27FC236}">
              <a16:creationId xmlns:a16="http://schemas.microsoft.com/office/drawing/2014/main" id="{8911E03C-8EE0-4319-BA00-C491C5BEC4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2" name="AutoShape 3" descr="(question)">
          <a:extLst>
            <a:ext uri="{FF2B5EF4-FFF2-40B4-BE49-F238E27FC236}">
              <a16:creationId xmlns:a16="http://schemas.microsoft.com/office/drawing/2014/main" id="{4C0098B1-F29B-431F-98DF-7368286C57B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3" name="AutoShape 3" descr="(question)">
          <a:extLst>
            <a:ext uri="{FF2B5EF4-FFF2-40B4-BE49-F238E27FC236}">
              <a16:creationId xmlns:a16="http://schemas.microsoft.com/office/drawing/2014/main" id="{4296E537-78C8-40F1-BDA1-358576460D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4" name="AutoShape 3" descr="(question)">
          <a:extLst>
            <a:ext uri="{FF2B5EF4-FFF2-40B4-BE49-F238E27FC236}">
              <a16:creationId xmlns:a16="http://schemas.microsoft.com/office/drawing/2014/main" id="{57DD50D0-B33F-4832-821E-5256F6CE03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5" name="AutoShape 3" descr="(question)">
          <a:extLst>
            <a:ext uri="{FF2B5EF4-FFF2-40B4-BE49-F238E27FC236}">
              <a16:creationId xmlns:a16="http://schemas.microsoft.com/office/drawing/2014/main" id="{F0A90468-452D-41DF-8341-A38E63DBDC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6" name="AutoShape 3" descr="(question)">
          <a:extLst>
            <a:ext uri="{FF2B5EF4-FFF2-40B4-BE49-F238E27FC236}">
              <a16:creationId xmlns:a16="http://schemas.microsoft.com/office/drawing/2014/main" id="{746F6D57-9484-4F98-AE71-ECD8B60C54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7" name="AutoShape 3" descr="(question)">
          <a:extLst>
            <a:ext uri="{FF2B5EF4-FFF2-40B4-BE49-F238E27FC236}">
              <a16:creationId xmlns:a16="http://schemas.microsoft.com/office/drawing/2014/main" id="{1B95FEC6-E285-4A01-9C65-5E179B9C7D6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8" name="AutoShape 3" descr="(question)">
          <a:extLst>
            <a:ext uri="{FF2B5EF4-FFF2-40B4-BE49-F238E27FC236}">
              <a16:creationId xmlns:a16="http://schemas.microsoft.com/office/drawing/2014/main" id="{B0DBE059-DB80-400F-BC63-DEC4ECEDD1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79" name="AutoShape 3" descr="(question)">
          <a:extLst>
            <a:ext uri="{FF2B5EF4-FFF2-40B4-BE49-F238E27FC236}">
              <a16:creationId xmlns:a16="http://schemas.microsoft.com/office/drawing/2014/main" id="{0CBE4393-BFC7-42F4-9E40-A059993DCF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0" name="AutoShape 3" descr="(question)">
          <a:extLst>
            <a:ext uri="{FF2B5EF4-FFF2-40B4-BE49-F238E27FC236}">
              <a16:creationId xmlns:a16="http://schemas.microsoft.com/office/drawing/2014/main" id="{4AE2C529-51C9-4584-86B8-F82C613113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1" name="AutoShape 3" descr="(question)">
          <a:extLst>
            <a:ext uri="{FF2B5EF4-FFF2-40B4-BE49-F238E27FC236}">
              <a16:creationId xmlns:a16="http://schemas.microsoft.com/office/drawing/2014/main" id="{1ADE3FA5-8AC8-4324-929C-8B41BF2916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2" name="AutoShape 3" descr="(question)">
          <a:extLst>
            <a:ext uri="{FF2B5EF4-FFF2-40B4-BE49-F238E27FC236}">
              <a16:creationId xmlns:a16="http://schemas.microsoft.com/office/drawing/2014/main" id="{6CD0C7D6-0674-49DC-8AA1-ECC13097D31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3" name="AutoShape 3" descr="(question)">
          <a:extLst>
            <a:ext uri="{FF2B5EF4-FFF2-40B4-BE49-F238E27FC236}">
              <a16:creationId xmlns:a16="http://schemas.microsoft.com/office/drawing/2014/main" id="{343DA7A5-6735-47C5-A444-8A343F98B6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4" name="AutoShape 3" descr="(question)">
          <a:extLst>
            <a:ext uri="{FF2B5EF4-FFF2-40B4-BE49-F238E27FC236}">
              <a16:creationId xmlns:a16="http://schemas.microsoft.com/office/drawing/2014/main" id="{35091C37-522C-44CB-B714-B1B74770F2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5" name="AutoShape 3" descr="(question)">
          <a:extLst>
            <a:ext uri="{FF2B5EF4-FFF2-40B4-BE49-F238E27FC236}">
              <a16:creationId xmlns:a16="http://schemas.microsoft.com/office/drawing/2014/main" id="{487F94B4-F619-4201-9457-00C6450E95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6" name="AutoShape 3" descr="(question)">
          <a:extLst>
            <a:ext uri="{FF2B5EF4-FFF2-40B4-BE49-F238E27FC236}">
              <a16:creationId xmlns:a16="http://schemas.microsoft.com/office/drawing/2014/main" id="{0292EE0F-D893-41D6-88D5-3AC8421260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7" name="AutoShape 3" descr="(question)">
          <a:extLst>
            <a:ext uri="{FF2B5EF4-FFF2-40B4-BE49-F238E27FC236}">
              <a16:creationId xmlns:a16="http://schemas.microsoft.com/office/drawing/2014/main" id="{8DAE2C57-C95C-41DE-98D9-93726800DB4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8" name="AutoShape 3" descr="(question)">
          <a:extLst>
            <a:ext uri="{FF2B5EF4-FFF2-40B4-BE49-F238E27FC236}">
              <a16:creationId xmlns:a16="http://schemas.microsoft.com/office/drawing/2014/main" id="{217159C9-FB17-497E-8285-440B481CFF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89" name="AutoShape 3" descr="(question)">
          <a:extLst>
            <a:ext uri="{FF2B5EF4-FFF2-40B4-BE49-F238E27FC236}">
              <a16:creationId xmlns:a16="http://schemas.microsoft.com/office/drawing/2014/main" id="{73FE790D-CE16-4329-BB58-0BCC2952DA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0" name="AutoShape 3" descr="(question)">
          <a:extLst>
            <a:ext uri="{FF2B5EF4-FFF2-40B4-BE49-F238E27FC236}">
              <a16:creationId xmlns:a16="http://schemas.microsoft.com/office/drawing/2014/main" id="{B6D6B4AA-0420-444F-9EA9-EA78EF87F3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1" name="AutoShape 3" descr="(question)">
          <a:extLst>
            <a:ext uri="{FF2B5EF4-FFF2-40B4-BE49-F238E27FC236}">
              <a16:creationId xmlns:a16="http://schemas.microsoft.com/office/drawing/2014/main" id="{2922B000-6B46-4261-9C94-11BA3F21B4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2" name="AutoShape 3" descr="(question)">
          <a:extLst>
            <a:ext uri="{FF2B5EF4-FFF2-40B4-BE49-F238E27FC236}">
              <a16:creationId xmlns:a16="http://schemas.microsoft.com/office/drawing/2014/main" id="{9F8B7300-2B1C-4688-B940-67DE818934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3" name="AutoShape 3" descr="(question)">
          <a:extLst>
            <a:ext uri="{FF2B5EF4-FFF2-40B4-BE49-F238E27FC236}">
              <a16:creationId xmlns:a16="http://schemas.microsoft.com/office/drawing/2014/main" id="{C7AB615F-BEF7-41BC-B49E-5602A91173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4" name="AutoShape 3" descr="(question)">
          <a:extLst>
            <a:ext uri="{FF2B5EF4-FFF2-40B4-BE49-F238E27FC236}">
              <a16:creationId xmlns:a16="http://schemas.microsoft.com/office/drawing/2014/main" id="{48E8D26A-D7E6-47BD-8DC4-C38F891CF8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5" name="AutoShape 3" descr="(question)">
          <a:extLst>
            <a:ext uri="{FF2B5EF4-FFF2-40B4-BE49-F238E27FC236}">
              <a16:creationId xmlns:a16="http://schemas.microsoft.com/office/drawing/2014/main" id="{4FA9228E-A4BA-46DD-BE58-18925BB524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6" name="AutoShape 3" descr="(question)">
          <a:extLst>
            <a:ext uri="{FF2B5EF4-FFF2-40B4-BE49-F238E27FC236}">
              <a16:creationId xmlns:a16="http://schemas.microsoft.com/office/drawing/2014/main" id="{46A0FB18-9365-4360-B350-C03C5A9DED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7" name="AutoShape 3" descr="(question)">
          <a:extLst>
            <a:ext uri="{FF2B5EF4-FFF2-40B4-BE49-F238E27FC236}">
              <a16:creationId xmlns:a16="http://schemas.microsoft.com/office/drawing/2014/main" id="{0EFE187E-4096-4F80-B450-E4C1C4FCA5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8" name="AutoShape 3" descr="(question)">
          <a:extLst>
            <a:ext uri="{FF2B5EF4-FFF2-40B4-BE49-F238E27FC236}">
              <a16:creationId xmlns:a16="http://schemas.microsoft.com/office/drawing/2014/main" id="{E9A03EE8-960C-4967-BB6A-72FB8F5413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499" name="AutoShape 3" descr="(question)">
          <a:extLst>
            <a:ext uri="{FF2B5EF4-FFF2-40B4-BE49-F238E27FC236}">
              <a16:creationId xmlns:a16="http://schemas.microsoft.com/office/drawing/2014/main" id="{FE65F13D-9AFA-449C-A794-320F39F89D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0" name="AutoShape 3" descr="(question)">
          <a:extLst>
            <a:ext uri="{FF2B5EF4-FFF2-40B4-BE49-F238E27FC236}">
              <a16:creationId xmlns:a16="http://schemas.microsoft.com/office/drawing/2014/main" id="{13377478-33BA-4C15-B9BB-989017FACC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1" name="AutoShape 3" descr="(question)">
          <a:extLst>
            <a:ext uri="{FF2B5EF4-FFF2-40B4-BE49-F238E27FC236}">
              <a16:creationId xmlns:a16="http://schemas.microsoft.com/office/drawing/2014/main" id="{08C59068-3F9C-4416-8A26-85593FABB7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2" name="AutoShape 3" descr="(question)">
          <a:extLst>
            <a:ext uri="{FF2B5EF4-FFF2-40B4-BE49-F238E27FC236}">
              <a16:creationId xmlns:a16="http://schemas.microsoft.com/office/drawing/2014/main" id="{626CFEB8-126A-4006-9EB4-E14672EC389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3" name="AutoShape 3" descr="(question)">
          <a:extLst>
            <a:ext uri="{FF2B5EF4-FFF2-40B4-BE49-F238E27FC236}">
              <a16:creationId xmlns:a16="http://schemas.microsoft.com/office/drawing/2014/main" id="{0C7ABDAA-6590-4902-BD19-4EB987B036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4" name="AutoShape 3" descr="(question)">
          <a:extLst>
            <a:ext uri="{FF2B5EF4-FFF2-40B4-BE49-F238E27FC236}">
              <a16:creationId xmlns:a16="http://schemas.microsoft.com/office/drawing/2014/main" id="{7AC1396E-9424-420E-8EC9-ADD1087435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5" name="AutoShape 3" descr="(question)">
          <a:extLst>
            <a:ext uri="{FF2B5EF4-FFF2-40B4-BE49-F238E27FC236}">
              <a16:creationId xmlns:a16="http://schemas.microsoft.com/office/drawing/2014/main" id="{432D142E-7906-42A5-A87A-EB4857C4BD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6" name="AutoShape 3" descr="(question)">
          <a:extLst>
            <a:ext uri="{FF2B5EF4-FFF2-40B4-BE49-F238E27FC236}">
              <a16:creationId xmlns:a16="http://schemas.microsoft.com/office/drawing/2014/main" id="{938265B2-7E1C-47D4-BDFA-FF60040966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7" name="AutoShape 3" descr="(question)">
          <a:extLst>
            <a:ext uri="{FF2B5EF4-FFF2-40B4-BE49-F238E27FC236}">
              <a16:creationId xmlns:a16="http://schemas.microsoft.com/office/drawing/2014/main" id="{9DBBA32E-F321-4C18-BB00-C7D4C4F018C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8" name="AutoShape 3" descr="(question)">
          <a:extLst>
            <a:ext uri="{FF2B5EF4-FFF2-40B4-BE49-F238E27FC236}">
              <a16:creationId xmlns:a16="http://schemas.microsoft.com/office/drawing/2014/main" id="{93975D80-5EE1-4123-A9C2-94F7D36447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09" name="AutoShape 3" descr="(question)">
          <a:extLst>
            <a:ext uri="{FF2B5EF4-FFF2-40B4-BE49-F238E27FC236}">
              <a16:creationId xmlns:a16="http://schemas.microsoft.com/office/drawing/2014/main" id="{372BDFB7-F431-4BB7-B086-469C2AC834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0" name="AutoShape 3" descr="(question)">
          <a:extLst>
            <a:ext uri="{FF2B5EF4-FFF2-40B4-BE49-F238E27FC236}">
              <a16:creationId xmlns:a16="http://schemas.microsoft.com/office/drawing/2014/main" id="{333CFE39-A1C5-4EA8-B021-42B002178E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1" name="AutoShape 3" descr="(question)">
          <a:extLst>
            <a:ext uri="{FF2B5EF4-FFF2-40B4-BE49-F238E27FC236}">
              <a16:creationId xmlns:a16="http://schemas.microsoft.com/office/drawing/2014/main" id="{C479DB44-FF9B-478F-B693-EC19F8C19A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2" name="AutoShape 3" descr="(question)">
          <a:extLst>
            <a:ext uri="{FF2B5EF4-FFF2-40B4-BE49-F238E27FC236}">
              <a16:creationId xmlns:a16="http://schemas.microsoft.com/office/drawing/2014/main" id="{26C3F89F-060B-469B-9B09-932766DC71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3" name="AutoShape 3" descr="(question)">
          <a:extLst>
            <a:ext uri="{FF2B5EF4-FFF2-40B4-BE49-F238E27FC236}">
              <a16:creationId xmlns:a16="http://schemas.microsoft.com/office/drawing/2014/main" id="{E5B3F788-C1AC-48A0-97DF-9FF86B2668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4" name="AutoShape 3" descr="(question)">
          <a:extLst>
            <a:ext uri="{FF2B5EF4-FFF2-40B4-BE49-F238E27FC236}">
              <a16:creationId xmlns:a16="http://schemas.microsoft.com/office/drawing/2014/main" id="{AA8BE19F-7DFE-4AB9-87FE-2C472CCCE6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5" name="AutoShape 3" descr="(question)">
          <a:extLst>
            <a:ext uri="{FF2B5EF4-FFF2-40B4-BE49-F238E27FC236}">
              <a16:creationId xmlns:a16="http://schemas.microsoft.com/office/drawing/2014/main" id="{B0489887-0428-4358-A1F6-452593F8F1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6" name="AutoShape 3" descr="(question)">
          <a:extLst>
            <a:ext uri="{FF2B5EF4-FFF2-40B4-BE49-F238E27FC236}">
              <a16:creationId xmlns:a16="http://schemas.microsoft.com/office/drawing/2014/main" id="{63055ADD-4136-43F5-ADB9-963EDD0C67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7" name="AutoShape 3" descr="(question)">
          <a:extLst>
            <a:ext uri="{FF2B5EF4-FFF2-40B4-BE49-F238E27FC236}">
              <a16:creationId xmlns:a16="http://schemas.microsoft.com/office/drawing/2014/main" id="{141C354D-7366-4FAF-B495-41F3D15F71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22</xdr:row>
      <xdr:rowOff>0</xdr:rowOff>
    </xdr:from>
    <xdr:ext cx="304800" cy="304800"/>
    <xdr:sp macro="" textlink="">
      <xdr:nvSpPr>
        <xdr:cNvPr id="2518" name="AutoShape 3" descr="(question)">
          <a:extLst>
            <a:ext uri="{FF2B5EF4-FFF2-40B4-BE49-F238E27FC236}">
              <a16:creationId xmlns:a16="http://schemas.microsoft.com/office/drawing/2014/main" id="{ECF55188-6016-4980-B3D7-90DDD64F75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03791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19" name="AutoShape 3" descr="(question)">
          <a:extLst>
            <a:ext uri="{FF2B5EF4-FFF2-40B4-BE49-F238E27FC236}">
              <a16:creationId xmlns:a16="http://schemas.microsoft.com/office/drawing/2014/main" id="{6A56EC24-2343-42B1-A55C-E163EBF1E7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0" name="AutoShape 3" descr="(question)">
          <a:extLst>
            <a:ext uri="{FF2B5EF4-FFF2-40B4-BE49-F238E27FC236}">
              <a16:creationId xmlns:a16="http://schemas.microsoft.com/office/drawing/2014/main" id="{BA88CFB0-9812-44D7-AD11-56386383D7A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1" name="AutoShape 3" descr="(question)">
          <a:extLst>
            <a:ext uri="{FF2B5EF4-FFF2-40B4-BE49-F238E27FC236}">
              <a16:creationId xmlns:a16="http://schemas.microsoft.com/office/drawing/2014/main" id="{1818C28E-6D5C-4E82-B62A-7E19051C2B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2" name="AutoShape 3" descr="(question)">
          <a:extLst>
            <a:ext uri="{FF2B5EF4-FFF2-40B4-BE49-F238E27FC236}">
              <a16:creationId xmlns:a16="http://schemas.microsoft.com/office/drawing/2014/main" id="{7331D148-FF70-4FFF-A49E-C19980CDFA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3" name="AutoShape 3" descr="(question)">
          <a:extLst>
            <a:ext uri="{FF2B5EF4-FFF2-40B4-BE49-F238E27FC236}">
              <a16:creationId xmlns:a16="http://schemas.microsoft.com/office/drawing/2014/main" id="{2B64C118-ACEF-4E04-A2CC-79AD9D33CF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4" name="AutoShape 3" descr="(question)">
          <a:extLst>
            <a:ext uri="{FF2B5EF4-FFF2-40B4-BE49-F238E27FC236}">
              <a16:creationId xmlns:a16="http://schemas.microsoft.com/office/drawing/2014/main" id="{0F04DC47-8A13-403A-AC33-182E7C49D7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5" name="AutoShape 3" descr="(question)">
          <a:extLst>
            <a:ext uri="{FF2B5EF4-FFF2-40B4-BE49-F238E27FC236}">
              <a16:creationId xmlns:a16="http://schemas.microsoft.com/office/drawing/2014/main" id="{C6B27E27-E380-46A7-96F9-EBAF1A58CE8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6" name="AutoShape 3" descr="(question)">
          <a:extLst>
            <a:ext uri="{FF2B5EF4-FFF2-40B4-BE49-F238E27FC236}">
              <a16:creationId xmlns:a16="http://schemas.microsoft.com/office/drawing/2014/main" id="{FD3774E8-18F8-4EB3-BFE8-08A93E7E67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7" name="AutoShape 3" descr="(question)">
          <a:extLst>
            <a:ext uri="{FF2B5EF4-FFF2-40B4-BE49-F238E27FC236}">
              <a16:creationId xmlns:a16="http://schemas.microsoft.com/office/drawing/2014/main" id="{7CDF01D8-5F19-46F6-8D79-D05C1EC711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8" name="AutoShape 3" descr="(question)">
          <a:extLst>
            <a:ext uri="{FF2B5EF4-FFF2-40B4-BE49-F238E27FC236}">
              <a16:creationId xmlns:a16="http://schemas.microsoft.com/office/drawing/2014/main" id="{9CE50C70-CB77-487B-BC25-A11D3FF55C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29" name="AutoShape 3" descr="(question)">
          <a:extLst>
            <a:ext uri="{FF2B5EF4-FFF2-40B4-BE49-F238E27FC236}">
              <a16:creationId xmlns:a16="http://schemas.microsoft.com/office/drawing/2014/main" id="{0C99052F-5CEC-47AB-8431-A37085764C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0" name="AutoShape 3" descr="(question)">
          <a:extLst>
            <a:ext uri="{FF2B5EF4-FFF2-40B4-BE49-F238E27FC236}">
              <a16:creationId xmlns:a16="http://schemas.microsoft.com/office/drawing/2014/main" id="{D24D7F99-035A-4DF6-A4D2-8EEF5673FA0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1" name="AutoShape 3" descr="(question)">
          <a:extLst>
            <a:ext uri="{FF2B5EF4-FFF2-40B4-BE49-F238E27FC236}">
              <a16:creationId xmlns:a16="http://schemas.microsoft.com/office/drawing/2014/main" id="{08A80451-5D92-4286-9558-6100267C92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2" name="AutoShape 3" descr="(question)">
          <a:extLst>
            <a:ext uri="{FF2B5EF4-FFF2-40B4-BE49-F238E27FC236}">
              <a16:creationId xmlns:a16="http://schemas.microsoft.com/office/drawing/2014/main" id="{E1ACD9D9-F213-4388-BED8-31AF7DDA18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3" name="AutoShape 3" descr="(question)">
          <a:extLst>
            <a:ext uri="{FF2B5EF4-FFF2-40B4-BE49-F238E27FC236}">
              <a16:creationId xmlns:a16="http://schemas.microsoft.com/office/drawing/2014/main" id="{C7C29296-D06A-46D5-991C-48F11A7A62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4" name="AutoShape 3" descr="(question)">
          <a:extLst>
            <a:ext uri="{FF2B5EF4-FFF2-40B4-BE49-F238E27FC236}">
              <a16:creationId xmlns:a16="http://schemas.microsoft.com/office/drawing/2014/main" id="{CCBAD4D7-BD43-4808-BFC8-7758900C50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5" name="AutoShape 3" descr="(question)">
          <a:extLst>
            <a:ext uri="{FF2B5EF4-FFF2-40B4-BE49-F238E27FC236}">
              <a16:creationId xmlns:a16="http://schemas.microsoft.com/office/drawing/2014/main" id="{8CA65052-750D-43E1-A184-1BDA7351BD6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6" name="AutoShape 3" descr="(question)">
          <a:extLst>
            <a:ext uri="{FF2B5EF4-FFF2-40B4-BE49-F238E27FC236}">
              <a16:creationId xmlns:a16="http://schemas.microsoft.com/office/drawing/2014/main" id="{08A76533-58F1-4BBE-A120-6EF4325306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7" name="AutoShape 3" descr="(question)">
          <a:extLst>
            <a:ext uri="{FF2B5EF4-FFF2-40B4-BE49-F238E27FC236}">
              <a16:creationId xmlns:a16="http://schemas.microsoft.com/office/drawing/2014/main" id="{602EFA58-B6A2-430F-A231-EB7FB0D449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8" name="AutoShape 3" descr="(question)">
          <a:extLst>
            <a:ext uri="{FF2B5EF4-FFF2-40B4-BE49-F238E27FC236}">
              <a16:creationId xmlns:a16="http://schemas.microsoft.com/office/drawing/2014/main" id="{9F40774C-4447-439C-A58D-AA39F2F1A6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39" name="AutoShape 3" descr="(question)">
          <a:extLst>
            <a:ext uri="{FF2B5EF4-FFF2-40B4-BE49-F238E27FC236}">
              <a16:creationId xmlns:a16="http://schemas.microsoft.com/office/drawing/2014/main" id="{6327B572-E406-4EAE-AFDD-B369E61966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0" name="AutoShape 3" descr="(question)">
          <a:extLst>
            <a:ext uri="{FF2B5EF4-FFF2-40B4-BE49-F238E27FC236}">
              <a16:creationId xmlns:a16="http://schemas.microsoft.com/office/drawing/2014/main" id="{D83CCE95-9199-4F4F-874F-56B1515FAB9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1" name="AutoShape 3" descr="(question)">
          <a:extLst>
            <a:ext uri="{FF2B5EF4-FFF2-40B4-BE49-F238E27FC236}">
              <a16:creationId xmlns:a16="http://schemas.microsoft.com/office/drawing/2014/main" id="{0397CBAD-08B7-4C00-AA55-F6AFD4EB0F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2" name="AutoShape 3" descr="(question)">
          <a:extLst>
            <a:ext uri="{FF2B5EF4-FFF2-40B4-BE49-F238E27FC236}">
              <a16:creationId xmlns:a16="http://schemas.microsoft.com/office/drawing/2014/main" id="{85EBA190-27F6-4D20-A04E-C331B4C72B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3" name="AutoShape 3" descr="(question)">
          <a:extLst>
            <a:ext uri="{FF2B5EF4-FFF2-40B4-BE49-F238E27FC236}">
              <a16:creationId xmlns:a16="http://schemas.microsoft.com/office/drawing/2014/main" id="{008A73B0-D9EA-4F9B-BBDD-E87DCA2892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4" name="AutoShape 3" descr="(question)">
          <a:extLst>
            <a:ext uri="{FF2B5EF4-FFF2-40B4-BE49-F238E27FC236}">
              <a16:creationId xmlns:a16="http://schemas.microsoft.com/office/drawing/2014/main" id="{9B108088-1574-46AC-B695-AB0DA122C0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5" name="AutoShape 3" descr="(question)">
          <a:extLst>
            <a:ext uri="{FF2B5EF4-FFF2-40B4-BE49-F238E27FC236}">
              <a16:creationId xmlns:a16="http://schemas.microsoft.com/office/drawing/2014/main" id="{219B0882-83E4-4897-A98D-BB77DC61021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6" name="AutoShape 3" descr="(question)">
          <a:extLst>
            <a:ext uri="{FF2B5EF4-FFF2-40B4-BE49-F238E27FC236}">
              <a16:creationId xmlns:a16="http://schemas.microsoft.com/office/drawing/2014/main" id="{BA035365-8C68-4928-BA67-64395444FE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7" name="AutoShape 3" descr="(question)">
          <a:extLst>
            <a:ext uri="{FF2B5EF4-FFF2-40B4-BE49-F238E27FC236}">
              <a16:creationId xmlns:a16="http://schemas.microsoft.com/office/drawing/2014/main" id="{CD8ABE54-AD2A-4039-AA06-930122EA67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8" name="AutoShape 3" descr="(question)">
          <a:extLst>
            <a:ext uri="{FF2B5EF4-FFF2-40B4-BE49-F238E27FC236}">
              <a16:creationId xmlns:a16="http://schemas.microsoft.com/office/drawing/2014/main" id="{F05DC30F-1D7F-4481-8B39-74C9EEDAF0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49" name="AutoShape 3" descr="(question)">
          <a:extLst>
            <a:ext uri="{FF2B5EF4-FFF2-40B4-BE49-F238E27FC236}">
              <a16:creationId xmlns:a16="http://schemas.microsoft.com/office/drawing/2014/main" id="{FD8E0A83-2E82-4E4E-9F09-1B036B613B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0" name="AutoShape 3" descr="(question)">
          <a:extLst>
            <a:ext uri="{FF2B5EF4-FFF2-40B4-BE49-F238E27FC236}">
              <a16:creationId xmlns:a16="http://schemas.microsoft.com/office/drawing/2014/main" id="{F48E1EA9-9BF0-46B3-AB88-5F029EE744B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1" name="AutoShape 3" descr="(question)">
          <a:extLst>
            <a:ext uri="{FF2B5EF4-FFF2-40B4-BE49-F238E27FC236}">
              <a16:creationId xmlns:a16="http://schemas.microsoft.com/office/drawing/2014/main" id="{3000A039-ECBA-4EF5-98E4-9A3D27AC3D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2" name="AutoShape 3" descr="(question)">
          <a:extLst>
            <a:ext uri="{FF2B5EF4-FFF2-40B4-BE49-F238E27FC236}">
              <a16:creationId xmlns:a16="http://schemas.microsoft.com/office/drawing/2014/main" id="{9A5D7261-E5C5-4C6A-A598-F8677E3816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3" name="AutoShape 3" descr="(question)">
          <a:extLst>
            <a:ext uri="{FF2B5EF4-FFF2-40B4-BE49-F238E27FC236}">
              <a16:creationId xmlns:a16="http://schemas.microsoft.com/office/drawing/2014/main" id="{63E89D0A-1B4D-4889-BBAB-1DA2FA0CDF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4" name="AutoShape 3" descr="(question)">
          <a:extLst>
            <a:ext uri="{FF2B5EF4-FFF2-40B4-BE49-F238E27FC236}">
              <a16:creationId xmlns:a16="http://schemas.microsoft.com/office/drawing/2014/main" id="{AD30748A-8753-4523-97AD-1F18FEDDD9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5" name="AutoShape 3" descr="(question)">
          <a:extLst>
            <a:ext uri="{FF2B5EF4-FFF2-40B4-BE49-F238E27FC236}">
              <a16:creationId xmlns:a16="http://schemas.microsoft.com/office/drawing/2014/main" id="{FF906068-795E-4781-B4D7-04951ED704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6" name="AutoShape 3" descr="(question)">
          <a:extLst>
            <a:ext uri="{FF2B5EF4-FFF2-40B4-BE49-F238E27FC236}">
              <a16:creationId xmlns:a16="http://schemas.microsoft.com/office/drawing/2014/main" id="{9C81EC8B-F8B0-431B-8F70-E3DEAD1041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7" name="AutoShape 3" descr="(question)">
          <a:extLst>
            <a:ext uri="{FF2B5EF4-FFF2-40B4-BE49-F238E27FC236}">
              <a16:creationId xmlns:a16="http://schemas.microsoft.com/office/drawing/2014/main" id="{D74C0661-85A9-4383-9090-D24AFE9920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8" name="AutoShape 3" descr="(question)">
          <a:extLst>
            <a:ext uri="{FF2B5EF4-FFF2-40B4-BE49-F238E27FC236}">
              <a16:creationId xmlns:a16="http://schemas.microsoft.com/office/drawing/2014/main" id="{F468B9D4-F8E6-4954-B03D-C4D8B65B16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59" name="AutoShape 3" descr="(question)">
          <a:extLst>
            <a:ext uri="{FF2B5EF4-FFF2-40B4-BE49-F238E27FC236}">
              <a16:creationId xmlns:a16="http://schemas.microsoft.com/office/drawing/2014/main" id="{09C221EB-E750-457F-91DC-204635FB7A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0" name="AutoShape 3" descr="(question)">
          <a:extLst>
            <a:ext uri="{FF2B5EF4-FFF2-40B4-BE49-F238E27FC236}">
              <a16:creationId xmlns:a16="http://schemas.microsoft.com/office/drawing/2014/main" id="{49F37FA4-376E-45EA-BDFB-834336EA22A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1" name="AutoShape 3" descr="(question)">
          <a:extLst>
            <a:ext uri="{FF2B5EF4-FFF2-40B4-BE49-F238E27FC236}">
              <a16:creationId xmlns:a16="http://schemas.microsoft.com/office/drawing/2014/main" id="{083BC0F6-EDA0-4097-9939-4F8B4163F5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2" name="AutoShape 3" descr="(question)">
          <a:extLst>
            <a:ext uri="{FF2B5EF4-FFF2-40B4-BE49-F238E27FC236}">
              <a16:creationId xmlns:a16="http://schemas.microsoft.com/office/drawing/2014/main" id="{A856D029-D70F-4EBE-A8DC-AAC304B2B0D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3" name="AutoShape 3" descr="(question)">
          <a:extLst>
            <a:ext uri="{FF2B5EF4-FFF2-40B4-BE49-F238E27FC236}">
              <a16:creationId xmlns:a16="http://schemas.microsoft.com/office/drawing/2014/main" id="{EBFA37E2-37FD-40BF-A456-8139C727D5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4" name="AutoShape 3" descr="(question)">
          <a:extLst>
            <a:ext uri="{FF2B5EF4-FFF2-40B4-BE49-F238E27FC236}">
              <a16:creationId xmlns:a16="http://schemas.microsoft.com/office/drawing/2014/main" id="{085C76A9-2475-4BFA-8EB1-F444996941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5" name="AutoShape 3" descr="(question)">
          <a:extLst>
            <a:ext uri="{FF2B5EF4-FFF2-40B4-BE49-F238E27FC236}">
              <a16:creationId xmlns:a16="http://schemas.microsoft.com/office/drawing/2014/main" id="{43FB63DC-C4B1-4379-995E-C70BFAFF87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6" name="AutoShape 3" descr="(question)">
          <a:extLst>
            <a:ext uri="{FF2B5EF4-FFF2-40B4-BE49-F238E27FC236}">
              <a16:creationId xmlns:a16="http://schemas.microsoft.com/office/drawing/2014/main" id="{DA4C7C95-956D-45E9-BCFA-0B7EF497DA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7" name="AutoShape 3" descr="(question)">
          <a:extLst>
            <a:ext uri="{FF2B5EF4-FFF2-40B4-BE49-F238E27FC236}">
              <a16:creationId xmlns:a16="http://schemas.microsoft.com/office/drawing/2014/main" id="{B06CF755-4585-4B25-8E86-EEB1522A622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8" name="AutoShape 3" descr="(question)">
          <a:extLst>
            <a:ext uri="{FF2B5EF4-FFF2-40B4-BE49-F238E27FC236}">
              <a16:creationId xmlns:a16="http://schemas.microsoft.com/office/drawing/2014/main" id="{A2B5A633-3A45-4D86-8FDF-808405033A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69" name="AutoShape 3" descr="(question)">
          <a:extLst>
            <a:ext uri="{FF2B5EF4-FFF2-40B4-BE49-F238E27FC236}">
              <a16:creationId xmlns:a16="http://schemas.microsoft.com/office/drawing/2014/main" id="{F0CBD9F3-0A2C-4CAE-A524-0FB283348C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0" name="AutoShape 3" descr="(question)">
          <a:extLst>
            <a:ext uri="{FF2B5EF4-FFF2-40B4-BE49-F238E27FC236}">
              <a16:creationId xmlns:a16="http://schemas.microsoft.com/office/drawing/2014/main" id="{828343D3-289E-4C90-9694-036483E37A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1" name="AutoShape 3" descr="(question)">
          <a:extLst>
            <a:ext uri="{FF2B5EF4-FFF2-40B4-BE49-F238E27FC236}">
              <a16:creationId xmlns:a16="http://schemas.microsoft.com/office/drawing/2014/main" id="{4079E74A-3CEE-4276-AED8-5477735363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2" name="AutoShape 3" descr="(question)">
          <a:extLst>
            <a:ext uri="{FF2B5EF4-FFF2-40B4-BE49-F238E27FC236}">
              <a16:creationId xmlns:a16="http://schemas.microsoft.com/office/drawing/2014/main" id="{93F4B289-F6DB-403F-8963-39EEEA193F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3" name="AutoShape 3" descr="(question)">
          <a:extLst>
            <a:ext uri="{FF2B5EF4-FFF2-40B4-BE49-F238E27FC236}">
              <a16:creationId xmlns:a16="http://schemas.microsoft.com/office/drawing/2014/main" id="{0B9827CE-A501-4BC1-B707-C10534E0AD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4" name="AutoShape 3" descr="(question)">
          <a:extLst>
            <a:ext uri="{FF2B5EF4-FFF2-40B4-BE49-F238E27FC236}">
              <a16:creationId xmlns:a16="http://schemas.microsoft.com/office/drawing/2014/main" id="{52AFBEED-40AC-42D6-98B9-2E2A05E048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5" name="AutoShape 3" descr="(question)">
          <a:extLst>
            <a:ext uri="{FF2B5EF4-FFF2-40B4-BE49-F238E27FC236}">
              <a16:creationId xmlns:a16="http://schemas.microsoft.com/office/drawing/2014/main" id="{B226F069-5F96-4D2F-8CDA-2F9036E22B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6" name="AutoShape 3" descr="(question)">
          <a:extLst>
            <a:ext uri="{FF2B5EF4-FFF2-40B4-BE49-F238E27FC236}">
              <a16:creationId xmlns:a16="http://schemas.microsoft.com/office/drawing/2014/main" id="{E182C0DB-88E1-4902-BBD6-8D3EF7BB96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7" name="AutoShape 3" descr="(question)">
          <a:extLst>
            <a:ext uri="{FF2B5EF4-FFF2-40B4-BE49-F238E27FC236}">
              <a16:creationId xmlns:a16="http://schemas.microsoft.com/office/drawing/2014/main" id="{936532EF-F218-40F4-A80C-CEC2B25A55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8" name="AutoShape 3" descr="(question)">
          <a:extLst>
            <a:ext uri="{FF2B5EF4-FFF2-40B4-BE49-F238E27FC236}">
              <a16:creationId xmlns:a16="http://schemas.microsoft.com/office/drawing/2014/main" id="{1C6E9B07-3E60-4177-8E8C-979219E23F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79" name="AutoShape 3" descr="(question)">
          <a:extLst>
            <a:ext uri="{FF2B5EF4-FFF2-40B4-BE49-F238E27FC236}">
              <a16:creationId xmlns:a16="http://schemas.microsoft.com/office/drawing/2014/main" id="{A9B52D79-3F0A-4094-958D-D775C9BBBC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0" name="AutoShape 3" descr="(question)">
          <a:extLst>
            <a:ext uri="{FF2B5EF4-FFF2-40B4-BE49-F238E27FC236}">
              <a16:creationId xmlns:a16="http://schemas.microsoft.com/office/drawing/2014/main" id="{F7DCD9F7-566C-4827-B4AC-61B6C0B25E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1" name="AutoShape 3" descr="(question)">
          <a:extLst>
            <a:ext uri="{FF2B5EF4-FFF2-40B4-BE49-F238E27FC236}">
              <a16:creationId xmlns:a16="http://schemas.microsoft.com/office/drawing/2014/main" id="{4C21751F-CAA4-409E-9084-EA0D70895D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2" name="AutoShape 3" descr="(question)">
          <a:extLst>
            <a:ext uri="{FF2B5EF4-FFF2-40B4-BE49-F238E27FC236}">
              <a16:creationId xmlns:a16="http://schemas.microsoft.com/office/drawing/2014/main" id="{52A04381-8DF7-4832-98B2-9C8334BE6B8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3" name="AutoShape 3" descr="(question)">
          <a:extLst>
            <a:ext uri="{FF2B5EF4-FFF2-40B4-BE49-F238E27FC236}">
              <a16:creationId xmlns:a16="http://schemas.microsoft.com/office/drawing/2014/main" id="{B39D9DA0-ECAC-432C-B6E3-20CD498B66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4" name="AutoShape 3" descr="(question)">
          <a:extLst>
            <a:ext uri="{FF2B5EF4-FFF2-40B4-BE49-F238E27FC236}">
              <a16:creationId xmlns:a16="http://schemas.microsoft.com/office/drawing/2014/main" id="{840C38E4-BDD0-4813-9E0C-86527BCB24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5" name="AutoShape 3" descr="(question)">
          <a:extLst>
            <a:ext uri="{FF2B5EF4-FFF2-40B4-BE49-F238E27FC236}">
              <a16:creationId xmlns:a16="http://schemas.microsoft.com/office/drawing/2014/main" id="{BBD88434-20DC-4ED1-8895-8D617DEED3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6" name="AutoShape 3" descr="(question)">
          <a:extLst>
            <a:ext uri="{FF2B5EF4-FFF2-40B4-BE49-F238E27FC236}">
              <a16:creationId xmlns:a16="http://schemas.microsoft.com/office/drawing/2014/main" id="{1F5264E1-9DD1-4225-93B6-C3C14C05CE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7" name="AutoShape 3" descr="(question)">
          <a:extLst>
            <a:ext uri="{FF2B5EF4-FFF2-40B4-BE49-F238E27FC236}">
              <a16:creationId xmlns:a16="http://schemas.microsoft.com/office/drawing/2014/main" id="{16D3D0EB-0554-4943-9858-96EFD78FAB8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8" name="AutoShape 3" descr="(question)">
          <a:extLst>
            <a:ext uri="{FF2B5EF4-FFF2-40B4-BE49-F238E27FC236}">
              <a16:creationId xmlns:a16="http://schemas.microsoft.com/office/drawing/2014/main" id="{31C2CDC6-A0C6-438B-AB6F-1990D2F30B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89" name="AutoShape 3" descr="(question)">
          <a:extLst>
            <a:ext uri="{FF2B5EF4-FFF2-40B4-BE49-F238E27FC236}">
              <a16:creationId xmlns:a16="http://schemas.microsoft.com/office/drawing/2014/main" id="{BDD378DA-5B93-4A3D-A473-930A16D280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0" name="AutoShape 3" descr="(question)">
          <a:extLst>
            <a:ext uri="{FF2B5EF4-FFF2-40B4-BE49-F238E27FC236}">
              <a16:creationId xmlns:a16="http://schemas.microsoft.com/office/drawing/2014/main" id="{59F29523-2DE6-4F91-BD81-76767918DC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1" name="AutoShape 3" descr="(question)">
          <a:extLst>
            <a:ext uri="{FF2B5EF4-FFF2-40B4-BE49-F238E27FC236}">
              <a16:creationId xmlns:a16="http://schemas.microsoft.com/office/drawing/2014/main" id="{54BB27C8-22BB-4A60-8E7B-064B4B73B3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2" name="AutoShape 3" descr="(question)">
          <a:extLst>
            <a:ext uri="{FF2B5EF4-FFF2-40B4-BE49-F238E27FC236}">
              <a16:creationId xmlns:a16="http://schemas.microsoft.com/office/drawing/2014/main" id="{F9CF6227-FCA8-494E-8C70-A71F11AE8B4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3" name="AutoShape 3" descr="(question)">
          <a:extLst>
            <a:ext uri="{FF2B5EF4-FFF2-40B4-BE49-F238E27FC236}">
              <a16:creationId xmlns:a16="http://schemas.microsoft.com/office/drawing/2014/main" id="{EC51837B-C4EC-4566-971D-AAEE4A9884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4" name="AutoShape 3" descr="(question)">
          <a:extLst>
            <a:ext uri="{FF2B5EF4-FFF2-40B4-BE49-F238E27FC236}">
              <a16:creationId xmlns:a16="http://schemas.microsoft.com/office/drawing/2014/main" id="{86D5272D-7F16-48F8-8190-DDD2B77FAF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5" name="AutoShape 3" descr="(question)">
          <a:extLst>
            <a:ext uri="{FF2B5EF4-FFF2-40B4-BE49-F238E27FC236}">
              <a16:creationId xmlns:a16="http://schemas.microsoft.com/office/drawing/2014/main" id="{A8775D76-E2F0-4521-98AB-912976B778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6" name="AutoShape 3" descr="(question)">
          <a:extLst>
            <a:ext uri="{FF2B5EF4-FFF2-40B4-BE49-F238E27FC236}">
              <a16:creationId xmlns:a16="http://schemas.microsoft.com/office/drawing/2014/main" id="{8351361B-E16C-4B6A-968F-0FF3A53DFB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7" name="AutoShape 3" descr="(question)">
          <a:extLst>
            <a:ext uri="{FF2B5EF4-FFF2-40B4-BE49-F238E27FC236}">
              <a16:creationId xmlns:a16="http://schemas.microsoft.com/office/drawing/2014/main" id="{FCAEAD00-7114-4B29-A5AD-419FB37A873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8" name="AutoShape 3" descr="(question)">
          <a:extLst>
            <a:ext uri="{FF2B5EF4-FFF2-40B4-BE49-F238E27FC236}">
              <a16:creationId xmlns:a16="http://schemas.microsoft.com/office/drawing/2014/main" id="{A64EE311-696B-4663-A295-A61E35EF0C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599" name="AutoShape 3" descr="(question)">
          <a:extLst>
            <a:ext uri="{FF2B5EF4-FFF2-40B4-BE49-F238E27FC236}">
              <a16:creationId xmlns:a16="http://schemas.microsoft.com/office/drawing/2014/main" id="{CBF3694E-4C00-4150-8299-3B0CAA2293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0" name="AutoShape 3" descr="(question)">
          <a:extLst>
            <a:ext uri="{FF2B5EF4-FFF2-40B4-BE49-F238E27FC236}">
              <a16:creationId xmlns:a16="http://schemas.microsoft.com/office/drawing/2014/main" id="{68331BD5-DF72-49F0-A3B4-E09F623033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1" name="AutoShape 3" descr="(question)">
          <a:extLst>
            <a:ext uri="{FF2B5EF4-FFF2-40B4-BE49-F238E27FC236}">
              <a16:creationId xmlns:a16="http://schemas.microsoft.com/office/drawing/2014/main" id="{5AA6EFC7-ED39-4162-9ED2-A7CF0531E3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2" name="AutoShape 3" descr="(question)">
          <a:extLst>
            <a:ext uri="{FF2B5EF4-FFF2-40B4-BE49-F238E27FC236}">
              <a16:creationId xmlns:a16="http://schemas.microsoft.com/office/drawing/2014/main" id="{95ECB757-3D96-4B85-B7E6-F7CEB862E62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3" name="AutoShape 3" descr="(question)">
          <a:extLst>
            <a:ext uri="{FF2B5EF4-FFF2-40B4-BE49-F238E27FC236}">
              <a16:creationId xmlns:a16="http://schemas.microsoft.com/office/drawing/2014/main" id="{E05ADE3C-3BC1-47A5-B9CB-761CC70897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4" name="AutoShape 3" descr="(question)">
          <a:extLst>
            <a:ext uri="{FF2B5EF4-FFF2-40B4-BE49-F238E27FC236}">
              <a16:creationId xmlns:a16="http://schemas.microsoft.com/office/drawing/2014/main" id="{EBA9E529-F737-431B-8726-E8EC4773F5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5" name="AutoShape 3" descr="(question)">
          <a:extLst>
            <a:ext uri="{FF2B5EF4-FFF2-40B4-BE49-F238E27FC236}">
              <a16:creationId xmlns:a16="http://schemas.microsoft.com/office/drawing/2014/main" id="{34743605-2154-441A-90EE-599068ACF2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6" name="AutoShape 3" descr="(question)">
          <a:extLst>
            <a:ext uri="{FF2B5EF4-FFF2-40B4-BE49-F238E27FC236}">
              <a16:creationId xmlns:a16="http://schemas.microsoft.com/office/drawing/2014/main" id="{2F39178A-11C0-43B5-8A05-E83AFD24E7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7" name="AutoShape 3" descr="(question)">
          <a:extLst>
            <a:ext uri="{FF2B5EF4-FFF2-40B4-BE49-F238E27FC236}">
              <a16:creationId xmlns:a16="http://schemas.microsoft.com/office/drawing/2014/main" id="{EBBFC754-C192-4C2C-8EB7-084017FFF93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8" name="AutoShape 3" descr="(question)">
          <a:extLst>
            <a:ext uri="{FF2B5EF4-FFF2-40B4-BE49-F238E27FC236}">
              <a16:creationId xmlns:a16="http://schemas.microsoft.com/office/drawing/2014/main" id="{009F5915-2054-4782-A124-646594A601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09" name="AutoShape 3" descr="(question)">
          <a:extLst>
            <a:ext uri="{FF2B5EF4-FFF2-40B4-BE49-F238E27FC236}">
              <a16:creationId xmlns:a16="http://schemas.microsoft.com/office/drawing/2014/main" id="{BB5ACFA8-BCD4-4E23-8E6D-2D1F1E7051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0" name="AutoShape 3" descr="(question)">
          <a:extLst>
            <a:ext uri="{FF2B5EF4-FFF2-40B4-BE49-F238E27FC236}">
              <a16:creationId xmlns:a16="http://schemas.microsoft.com/office/drawing/2014/main" id="{3D65B06F-B5E4-4E1C-ACE3-EDE2E0FD4A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1" name="AutoShape 3" descr="(question)">
          <a:extLst>
            <a:ext uri="{FF2B5EF4-FFF2-40B4-BE49-F238E27FC236}">
              <a16:creationId xmlns:a16="http://schemas.microsoft.com/office/drawing/2014/main" id="{35609741-8CB2-4F29-AF76-30BF1166E8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2" name="AutoShape 3" descr="(question)">
          <a:extLst>
            <a:ext uri="{FF2B5EF4-FFF2-40B4-BE49-F238E27FC236}">
              <a16:creationId xmlns:a16="http://schemas.microsoft.com/office/drawing/2014/main" id="{9692ECF0-E59F-4F09-84E7-B19471B67B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3" name="AutoShape 3" descr="(question)">
          <a:extLst>
            <a:ext uri="{FF2B5EF4-FFF2-40B4-BE49-F238E27FC236}">
              <a16:creationId xmlns:a16="http://schemas.microsoft.com/office/drawing/2014/main" id="{C997D614-AA1E-4F42-AAD0-308F7874BE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4" name="AutoShape 3" descr="(question)">
          <a:extLst>
            <a:ext uri="{FF2B5EF4-FFF2-40B4-BE49-F238E27FC236}">
              <a16:creationId xmlns:a16="http://schemas.microsoft.com/office/drawing/2014/main" id="{E52AFC1E-8EC8-4815-BC02-E10A733940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5" name="AutoShape 3" descr="(question)">
          <a:extLst>
            <a:ext uri="{FF2B5EF4-FFF2-40B4-BE49-F238E27FC236}">
              <a16:creationId xmlns:a16="http://schemas.microsoft.com/office/drawing/2014/main" id="{3F76568B-9642-4229-8084-70018B242D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6" name="AutoShape 3" descr="(question)">
          <a:extLst>
            <a:ext uri="{FF2B5EF4-FFF2-40B4-BE49-F238E27FC236}">
              <a16:creationId xmlns:a16="http://schemas.microsoft.com/office/drawing/2014/main" id="{137E20F7-EC3F-4417-969C-59C06DCC2B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7" name="AutoShape 3" descr="(question)">
          <a:extLst>
            <a:ext uri="{FF2B5EF4-FFF2-40B4-BE49-F238E27FC236}">
              <a16:creationId xmlns:a16="http://schemas.microsoft.com/office/drawing/2014/main" id="{259EDFA4-15AE-43B3-AE90-CBB029CD8DD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8" name="AutoShape 3" descr="(question)">
          <a:extLst>
            <a:ext uri="{FF2B5EF4-FFF2-40B4-BE49-F238E27FC236}">
              <a16:creationId xmlns:a16="http://schemas.microsoft.com/office/drawing/2014/main" id="{042DB8D7-2C79-47CB-99F5-92FEED0A66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19" name="AutoShape 3" descr="(question)">
          <a:extLst>
            <a:ext uri="{FF2B5EF4-FFF2-40B4-BE49-F238E27FC236}">
              <a16:creationId xmlns:a16="http://schemas.microsoft.com/office/drawing/2014/main" id="{12F9BA0F-1A15-4873-9B75-C553A2CDF1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0" name="AutoShape 3" descr="(question)">
          <a:extLst>
            <a:ext uri="{FF2B5EF4-FFF2-40B4-BE49-F238E27FC236}">
              <a16:creationId xmlns:a16="http://schemas.microsoft.com/office/drawing/2014/main" id="{973E8701-2F72-40F5-90DF-49EEA218CC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1" name="AutoShape 3" descr="(question)">
          <a:extLst>
            <a:ext uri="{FF2B5EF4-FFF2-40B4-BE49-F238E27FC236}">
              <a16:creationId xmlns:a16="http://schemas.microsoft.com/office/drawing/2014/main" id="{2DB07C3D-5597-4744-B2DE-6077DEF15B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2" name="AutoShape 3" descr="(question)">
          <a:extLst>
            <a:ext uri="{FF2B5EF4-FFF2-40B4-BE49-F238E27FC236}">
              <a16:creationId xmlns:a16="http://schemas.microsoft.com/office/drawing/2014/main" id="{1273EFDB-4EB9-44AC-9312-11BD377285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3" name="AutoShape 3" descr="(question)">
          <a:extLst>
            <a:ext uri="{FF2B5EF4-FFF2-40B4-BE49-F238E27FC236}">
              <a16:creationId xmlns:a16="http://schemas.microsoft.com/office/drawing/2014/main" id="{4C8E336E-F57A-47F3-B0A4-06BE2FC3E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4" name="AutoShape 3" descr="(question)">
          <a:extLst>
            <a:ext uri="{FF2B5EF4-FFF2-40B4-BE49-F238E27FC236}">
              <a16:creationId xmlns:a16="http://schemas.microsoft.com/office/drawing/2014/main" id="{FAC8C2C1-5ED2-49C1-B45B-9E6A30E7DC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5" name="AutoShape 3" descr="(question)">
          <a:extLst>
            <a:ext uri="{FF2B5EF4-FFF2-40B4-BE49-F238E27FC236}">
              <a16:creationId xmlns:a16="http://schemas.microsoft.com/office/drawing/2014/main" id="{BD7D19C6-4316-4494-8E49-353A720786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6" name="AutoShape 3" descr="(question)">
          <a:extLst>
            <a:ext uri="{FF2B5EF4-FFF2-40B4-BE49-F238E27FC236}">
              <a16:creationId xmlns:a16="http://schemas.microsoft.com/office/drawing/2014/main" id="{CF0DDDC9-B4C0-4A30-8507-6B8BC3C979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7" name="AutoShape 3" descr="(question)">
          <a:extLst>
            <a:ext uri="{FF2B5EF4-FFF2-40B4-BE49-F238E27FC236}">
              <a16:creationId xmlns:a16="http://schemas.microsoft.com/office/drawing/2014/main" id="{620B7935-A5C9-4A88-9FC3-045ED36FD4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8" name="AutoShape 3" descr="(question)">
          <a:extLst>
            <a:ext uri="{FF2B5EF4-FFF2-40B4-BE49-F238E27FC236}">
              <a16:creationId xmlns:a16="http://schemas.microsoft.com/office/drawing/2014/main" id="{0599B3D6-E8B3-4C19-A732-E2C95D0836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29" name="AutoShape 3" descr="(question)">
          <a:extLst>
            <a:ext uri="{FF2B5EF4-FFF2-40B4-BE49-F238E27FC236}">
              <a16:creationId xmlns:a16="http://schemas.microsoft.com/office/drawing/2014/main" id="{E07B1C69-CC68-4CD7-9E33-4C704B3467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30" name="AutoShape 3" descr="(question)">
          <a:extLst>
            <a:ext uri="{FF2B5EF4-FFF2-40B4-BE49-F238E27FC236}">
              <a16:creationId xmlns:a16="http://schemas.microsoft.com/office/drawing/2014/main" id="{CDDB6CA7-AA37-45D8-AFA6-78BF00412A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31" name="AutoShape 3" descr="(question)">
          <a:extLst>
            <a:ext uri="{FF2B5EF4-FFF2-40B4-BE49-F238E27FC236}">
              <a16:creationId xmlns:a16="http://schemas.microsoft.com/office/drawing/2014/main" id="{6DC03BAE-46A3-428B-92B9-815D11E073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0</xdr:colOff>
      <xdr:row>23</xdr:row>
      <xdr:rowOff>0</xdr:rowOff>
    </xdr:from>
    <xdr:ext cx="304800" cy="304800"/>
    <xdr:sp macro="" textlink="">
      <xdr:nvSpPr>
        <xdr:cNvPr id="2632" name="AutoShape 3" descr="(question)">
          <a:extLst>
            <a:ext uri="{FF2B5EF4-FFF2-40B4-BE49-F238E27FC236}">
              <a16:creationId xmlns:a16="http://schemas.microsoft.com/office/drawing/2014/main" id="{223E4C89-F8AF-45D5-8028-0FD9A8F0D7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44008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76200</xdr:colOff>
      <xdr:row>0</xdr:row>
      <xdr:rowOff>104775</xdr:rowOff>
    </xdr:from>
    <xdr:to>
      <xdr:col>1</xdr:col>
      <xdr:colOff>1177925</xdr:colOff>
      <xdr:row>2</xdr:row>
      <xdr:rowOff>379140</xdr:rowOff>
    </xdr:to>
    <xdr:pic>
      <xdr:nvPicPr>
        <xdr:cNvPr id="3" name="Imagem 2">
          <a:extLst>
            <a:ext uri="{FF2B5EF4-FFF2-40B4-BE49-F238E27FC236}">
              <a16:creationId xmlns:a16="http://schemas.microsoft.com/office/drawing/2014/main" id="{E41B6E6C-DD79-4B9E-8AB2-BD79591FBD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04775"/>
          <a:ext cx="2009775" cy="69240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19051</xdr:colOff>
      <xdr:row>0</xdr:row>
      <xdr:rowOff>2044</xdr:rowOff>
    </xdr:from>
    <xdr:to>
      <xdr:col>0</xdr:col>
      <xdr:colOff>1428751</xdr:colOff>
      <xdr:row>2</xdr:row>
      <xdr:rowOff>59088</xdr:rowOff>
    </xdr:to>
    <xdr:pic>
      <xdr:nvPicPr>
        <xdr:cNvPr id="2" name="Imagem 1">
          <a:extLst>
            <a:ext uri="{FF2B5EF4-FFF2-40B4-BE49-F238E27FC236}">
              <a16:creationId xmlns:a16="http://schemas.microsoft.com/office/drawing/2014/main" id="{D3B0860A-8A76-4EDF-8631-87E2DFDDC3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1" y="2044"/>
          <a:ext cx="1409700" cy="48566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19051</xdr:colOff>
      <xdr:row>0</xdr:row>
      <xdr:rowOff>2044</xdr:rowOff>
    </xdr:from>
    <xdr:to>
      <xdr:col>0</xdr:col>
      <xdr:colOff>1428751</xdr:colOff>
      <xdr:row>2</xdr:row>
      <xdr:rowOff>59088</xdr:rowOff>
    </xdr:to>
    <xdr:pic>
      <xdr:nvPicPr>
        <xdr:cNvPr id="2" name="Imagem 1">
          <a:extLst>
            <a:ext uri="{FF2B5EF4-FFF2-40B4-BE49-F238E27FC236}">
              <a16:creationId xmlns:a16="http://schemas.microsoft.com/office/drawing/2014/main" id="{81A4035E-3E0B-4D86-8714-1DF5D9A68E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1" y="2044"/>
          <a:ext cx="1409700" cy="4856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0</xdr:col>
      <xdr:colOff>0</xdr:colOff>
      <xdr:row>25</xdr:row>
      <xdr:rowOff>0</xdr:rowOff>
    </xdr:from>
    <xdr:ext cx="304800" cy="304800"/>
    <xdr:sp macro="" textlink="">
      <xdr:nvSpPr>
        <xdr:cNvPr id="2" name="AutoShape 3" descr="(question)">
          <a:extLst>
            <a:ext uri="{FF2B5EF4-FFF2-40B4-BE49-F238E27FC236}">
              <a16:creationId xmlns:a16="http://schemas.microsoft.com/office/drawing/2014/main" id="{B33C2596-D584-414A-BCFE-47628E5C98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3" name="AutoShape 3" descr="(question)">
          <a:extLst>
            <a:ext uri="{FF2B5EF4-FFF2-40B4-BE49-F238E27FC236}">
              <a16:creationId xmlns:a16="http://schemas.microsoft.com/office/drawing/2014/main" id="{41C8063F-213E-430F-82DC-7AC763C2063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22</xdr:row>
      <xdr:rowOff>0</xdr:rowOff>
    </xdr:from>
    <xdr:ext cx="304800" cy="304800"/>
    <xdr:sp macro="" textlink="">
      <xdr:nvSpPr>
        <xdr:cNvPr id="4" name="AutoShape 3" descr="(question)">
          <a:extLst>
            <a:ext uri="{FF2B5EF4-FFF2-40B4-BE49-F238E27FC236}">
              <a16:creationId xmlns:a16="http://schemas.microsoft.com/office/drawing/2014/main" id="{784FC3EC-E93C-4A74-9521-58CAD32863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496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5" name="AutoShape 3" descr="(question)">
          <a:extLst>
            <a:ext uri="{FF2B5EF4-FFF2-40B4-BE49-F238E27FC236}">
              <a16:creationId xmlns:a16="http://schemas.microsoft.com/office/drawing/2014/main" id="{C3D22A13-BC0E-4C47-A025-BBA83D3045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38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6" name="AutoShape 3" descr="(question)">
          <a:extLst>
            <a:ext uri="{FF2B5EF4-FFF2-40B4-BE49-F238E27FC236}">
              <a16:creationId xmlns:a16="http://schemas.microsoft.com/office/drawing/2014/main" id="{33D982DE-C771-40B7-81D2-B4D515175E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7" name="AutoShape 3" descr="(question)">
          <a:extLst>
            <a:ext uri="{FF2B5EF4-FFF2-40B4-BE49-F238E27FC236}">
              <a16:creationId xmlns:a16="http://schemas.microsoft.com/office/drawing/2014/main" id="{44B6BDB1-8D57-4360-A1DB-10142B87A0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8" name="AutoShape 3" descr="(question)">
          <a:extLst>
            <a:ext uri="{FF2B5EF4-FFF2-40B4-BE49-F238E27FC236}">
              <a16:creationId xmlns:a16="http://schemas.microsoft.com/office/drawing/2014/main" id="{4A89F40C-E7F0-4322-9B6F-AC915A0959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38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9" name="AutoShape 3" descr="(question)">
          <a:extLst>
            <a:ext uri="{FF2B5EF4-FFF2-40B4-BE49-F238E27FC236}">
              <a16:creationId xmlns:a16="http://schemas.microsoft.com/office/drawing/2014/main" id="{FE6E7ABE-7FD4-40A3-BAF4-3ED377D6AB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10" name="AutoShape 3" descr="(question)">
          <a:extLst>
            <a:ext uri="{FF2B5EF4-FFF2-40B4-BE49-F238E27FC236}">
              <a16:creationId xmlns:a16="http://schemas.microsoft.com/office/drawing/2014/main" id="{89ECBC4D-E07A-4A75-8664-2DAE0DD455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11" name="AutoShape 3" descr="(question)">
          <a:extLst>
            <a:ext uri="{FF2B5EF4-FFF2-40B4-BE49-F238E27FC236}">
              <a16:creationId xmlns:a16="http://schemas.microsoft.com/office/drawing/2014/main" id="{9F673BAA-5173-4833-B5EF-AF0DE73B3B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12" name="AutoShape 3" descr="(question)">
          <a:extLst>
            <a:ext uri="{FF2B5EF4-FFF2-40B4-BE49-F238E27FC236}">
              <a16:creationId xmlns:a16="http://schemas.microsoft.com/office/drawing/2014/main" id="{609191B0-4B30-43B4-A98E-E9B1187A41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13" name="AutoShape 3" descr="(question)">
          <a:extLst>
            <a:ext uri="{FF2B5EF4-FFF2-40B4-BE49-F238E27FC236}">
              <a16:creationId xmlns:a16="http://schemas.microsoft.com/office/drawing/2014/main" id="{8C101694-912E-45EB-AA7F-BEB2D9BBCA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14" name="AutoShape 3" descr="(question)">
          <a:extLst>
            <a:ext uri="{FF2B5EF4-FFF2-40B4-BE49-F238E27FC236}">
              <a16:creationId xmlns:a16="http://schemas.microsoft.com/office/drawing/2014/main" id="{177ADDA1-57BC-43A5-ACF3-4904DE41853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15" name="AutoShape 3" descr="(question)">
          <a:extLst>
            <a:ext uri="{FF2B5EF4-FFF2-40B4-BE49-F238E27FC236}">
              <a16:creationId xmlns:a16="http://schemas.microsoft.com/office/drawing/2014/main" id="{1FB4613A-FCD7-44A3-9C37-A4628B1741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16" name="AutoShape 3" descr="(question)">
          <a:extLst>
            <a:ext uri="{FF2B5EF4-FFF2-40B4-BE49-F238E27FC236}">
              <a16:creationId xmlns:a16="http://schemas.microsoft.com/office/drawing/2014/main" id="{5611A0EE-DD58-4F79-AB78-793D3E29AB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17" name="AutoShape 3" descr="(question)">
          <a:extLst>
            <a:ext uri="{FF2B5EF4-FFF2-40B4-BE49-F238E27FC236}">
              <a16:creationId xmlns:a16="http://schemas.microsoft.com/office/drawing/2014/main" id="{6C6EA61C-F5B4-4F6F-84BA-EAD3D5E27A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18" name="AutoShape 3" descr="(question)">
          <a:extLst>
            <a:ext uri="{FF2B5EF4-FFF2-40B4-BE49-F238E27FC236}">
              <a16:creationId xmlns:a16="http://schemas.microsoft.com/office/drawing/2014/main" id="{00F418AE-7111-4EDE-89E5-007CECC580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19" name="AutoShape 3" descr="(question)">
          <a:extLst>
            <a:ext uri="{FF2B5EF4-FFF2-40B4-BE49-F238E27FC236}">
              <a16:creationId xmlns:a16="http://schemas.microsoft.com/office/drawing/2014/main" id="{2FEDD045-AF4A-4F84-80DA-D8519BEC81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20" name="AutoShape 3" descr="(question)">
          <a:extLst>
            <a:ext uri="{FF2B5EF4-FFF2-40B4-BE49-F238E27FC236}">
              <a16:creationId xmlns:a16="http://schemas.microsoft.com/office/drawing/2014/main" id="{FB333C2C-2F92-4B2B-8665-DF0742E1A3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21" name="AutoShape 3" descr="(question)">
          <a:extLst>
            <a:ext uri="{FF2B5EF4-FFF2-40B4-BE49-F238E27FC236}">
              <a16:creationId xmlns:a16="http://schemas.microsoft.com/office/drawing/2014/main" id="{FA889FD7-4BF6-4B4E-A206-7F9250E336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22" name="AutoShape 3" descr="(question)">
          <a:extLst>
            <a:ext uri="{FF2B5EF4-FFF2-40B4-BE49-F238E27FC236}">
              <a16:creationId xmlns:a16="http://schemas.microsoft.com/office/drawing/2014/main" id="{0042C737-640B-477D-95A2-2B529E9F55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23" name="AutoShape 3" descr="(question)">
          <a:extLst>
            <a:ext uri="{FF2B5EF4-FFF2-40B4-BE49-F238E27FC236}">
              <a16:creationId xmlns:a16="http://schemas.microsoft.com/office/drawing/2014/main" id="{6B0B7F15-CF83-40D0-B2EC-A7433CE23B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24" name="AutoShape 3" descr="(question)">
          <a:extLst>
            <a:ext uri="{FF2B5EF4-FFF2-40B4-BE49-F238E27FC236}">
              <a16:creationId xmlns:a16="http://schemas.microsoft.com/office/drawing/2014/main" id="{C759FC18-1ECA-4AFB-8F25-C09A08FEDBC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25" name="AutoShape 3" descr="(question)">
          <a:extLst>
            <a:ext uri="{FF2B5EF4-FFF2-40B4-BE49-F238E27FC236}">
              <a16:creationId xmlns:a16="http://schemas.microsoft.com/office/drawing/2014/main" id="{2130BF09-4EB8-4BAB-B31A-46DE390164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26" name="AutoShape 3" descr="(question)">
          <a:extLst>
            <a:ext uri="{FF2B5EF4-FFF2-40B4-BE49-F238E27FC236}">
              <a16:creationId xmlns:a16="http://schemas.microsoft.com/office/drawing/2014/main" id="{854CD800-F9E3-437A-855E-9DF82BBDBA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27" name="AutoShape 3" descr="(question)">
          <a:extLst>
            <a:ext uri="{FF2B5EF4-FFF2-40B4-BE49-F238E27FC236}">
              <a16:creationId xmlns:a16="http://schemas.microsoft.com/office/drawing/2014/main" id="{7409032E-B8B3-406F-A6BB-4989901F8A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28" name="AutoShape 3" descr="(question)">
          <a:extLst>
            <a:ext uri="{FF2B5EF4-FFF2-40B4-BE49-F238E27FC236}">
              <a16:creationId xmlns:a16="http://schemas.microsoft.com/office/drawing/2014/main" id="{BC7F0A25-3E58-4D61-9852-507A555A80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29" name="AutoShape 3" descr="(question)">
          <a:extLst>
            <a:ext uri="{FF2B5EF4-FFF2-40B4-BE49-F238E27FC236}">
              <a16:creationId xmlns:a16="http://schemas.microsoft.com/office/drawing/2014/main" id="{C839BD8B-56DF-4B5C-8A1B-CCD4B6C2C4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30" name="AutoShape 3" descr="(question)">
          <a:extLst>
            <a:ext uri="{FF2B5EF4-FFF2-40B4-BE49-F238E27FC236}">
              <a16:creationId xmlns:a16="http://schemas.microsoft.com/office/drawing/2014/main" id="{74CAE48F-467A-41B5-BCBE-E4FF1E3CB7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31" name="AutoShape 3" descr="(question)">
          <a:extLst>
            <a:ext uri="{FF2B5EF4-FFF2-40B4-BE49-F238E27FC236}">
              <a16:creationId xmlns:a16="http://schemas.microsoft.com/office/drawing/2014/main" id="{A2B69BA1-1506-4EA9-9E91-BCE8972FE0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0</xdr:rowOff>
    </xdr:from>
    <xdr:ext cx="304800" cy="304800"/>
    <xdr:sp macro="" textlink="">
      <xdr:nvSpPr>
        <xdr:cNvPr id="32" name="AutoShape 3" descr="(question)">
          <a:extLst>
            <a:ext uri="{FF2B5EF4-FFF2-40B4-BE49-F238E27FC236}">
              <a16:creationId xmlns:a16="http://schemas.microsoft.com/office/drawing/2014/main" id="{E049EE51-986A-4B4D-8CC6-B8C2DFDE70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867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3" name="AutoShape 3" descr="(question)">
          <a:extLst>
            <a:ext uri="{FF2B5EF4-FFF2-40B4-BE49-F238E27FC236}">
              <a16:creationId xmlns:a16="http://schemas.microsoft.com/office/drawing/2014/main" id="{DD5966F4-EF90-4A27-B32D-1945764FA5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4" name="AutoShape 3" descr="(question)">
          <a:extLst>
            <a:ext uri="{FF2B5EF4-FFF2-40B4-BE49-F238E27FC236}">
              <a16:creationId xmlns:a16="http://schemas.microsoft.com/office/drawing/2014/main" id="{CFD87159-8D78-4CE8-8C33-A957BD2BAF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5" name="AutoShape 3" descr="(question)">
          <a:extLst>
            <a:ext uri="{FF2B5EF4-FFF2-40B4-BE49-F238E27FC236}">
              <a16:creationId xmlns:a16="http://schemas.microsoft.com/office/drawing/2014/main" id="{07E563FC-E023-4975-881F-4D3E70B68F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6" name="AutoShape 3" descr="(question)">
          <a:extLst>
            <a:ext uri="{FF2B5EF4-FFF2-40B4-BE49-F238E27FC236}">
              <a16:creationId xmlns:a16="http://schemas.microsoft.com/office/drawing/2014/main" id="{B334C6AA-4851-4AE1-B24D-C5884ED561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7" name="AutoShape 3" descr="(question)">
          <a:extLst>
            <a:ext uri="{FF2B5EF4-FFF2-40B4-BE49-F238E27FC236}">
              <a16:creationId xmlns:a16="http://schemas.microsoft.com/office/drawing/2014/main" id="{2370E30E-B718-4C02-AFD1-CECD370899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8" name="AutoShape 3" descr="(question)">
          <a:extLst>
            <a:ext uri="{FF2B5EF4-FFF2-40B4-BE49-F238E27FC236}">
              <a16:creationId xmlns:a16="http://schemas.microsoft.com/office/drawing/2014/main" id="{108C66B9-1CC8-4B53-B48C-E003DA927A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39" name="AutoShape 3" descr="(question)">
          <a:extLst>
            <a:ext uri="{FF2B5EF4-FFF2-40B4-BE49-F238E27FC236}">
              <a16:creationId xmlns:a16="http://schemas.microsoft.com/office/drawing/2014/main" id="{EED47DE3-69AF-405E-A3D7-177F39585CA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40" name="AutoShape 3" descr="(question)">
          <a:extLst>
            <a:ext uri="{FF2B5EF4-FFF2-40B4-BE49-F238E27FC236}">
              <a16:creationId xmlns:a16="http://schemas.microsoft.com/office/drawing/2014/main" id="{B26F36A9-9AC8-4491-B07B-8722C5FD27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41" name="AutoShape 3" descr="(question)">
          <a:extLst>
            <a:ext uri="{FF2B5EF4-FFF2-40B4-BE49-F238E27FC236}">
              <a16:creationId xmlns:a16="http://schemas.microsoft.com/office/drawing/2014/main" id="{BA9E1081-1467-42D4-8DDD-C1D8D843A7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27</xdr:row>
      <xdr:rowOff>0</xdr:rowOff>
    </xdr:from>
    <xdr:ext cx="304800" cy="304800"/>
    <xdr:sp macro="" textlink="">
      <xdr:nvSpPr>
        <xdr:cNvPr id="42" name="AutoShape 3" descr="(question)">
          <a:extLst>
            <a:ext uri="{FF2B5EF4-FFF2-40B4-BE49-F238E27FC236}">
              <a16:creationId xmlns:a16="http://schemas.microsoft.com/office/drawing/2014/main" id="{F361151D-2CBD-4CA2-B418-96AD64E3E6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210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3" name="AutoShape 3" descr="(question)">
          <a:extLst>
            <a:ext uri="{FF2B5EF4-FFF2-40B4-BE49-F238E27FC236}">
              <a16:creationId xmlns:a16="http://schemas.microsoft.com/office/drawing/2014/main" id="{48E980BE-AA32-48CB-8E85-3AA07833F8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4" name="AutoShape 3" descr="(question)">
          <a:extLst>
            <a:ext uri="{FF2B5EF4-FFF2-40B4-BE49-F238E27FC236}">
              <a16:creationId xmlns:a16="http://schemas.microsoft.com/office/drawing/2014/main" id="{87C8B61F-AE22-4B24-97F8-40B78E3E1D0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5" name="AutoShape 3" descr="(question)">
          <a:extLst>
            <a:ext uri="{FF2B5EF4-FFF2-40B4-BE49-F238E27FC236}">
              <a16:creationId xmlns:a16="http://schemas.microsoft.com/office/drawing/2014/main" id="{958E49DC-C9A1-4546-8B9F-E0032341A5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6" name="AutoShape 3" descr="(question)">
          <a:extLst>
            <a:ext uri="{FF2B5EF4-FFF2-40B4-BE49-F238E27FC236}">
              <a16:creationId xmlns:a16="http://schemas.microsoft.com/office/drawing/2014/main" id="{A23F90F9-640D-42F7-9AAC-00A6F8CA6F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7" name="AutoShape 3" descr="(question)">
          <a:extLst>
            <a:ext uri="{FF2B5EF4-FFF2-40B4-BE49-F238E27FC236}">
              <a16:creationId xmlns:a16="http://schemas.microsoft.com/office/drawing/2014/main" id="{F7D264C6-83E0-4CD7-AD97-C23F21D2DB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8" name="AutoShape 3" descr="(question)">
          <a:extLst>
            <a:ext uri="{FF2B5EF4-FFF2-40B4-BE49-F238E27FC236}">
              <a16:creationId xmlns:a16="http://schemas.microsoft.com/office/drawing/2014/main" id="{EFA92AE7-D356-4423-BA76-857FA0BAC5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49" name="AutoShape 3" descr="(question)">
          <a:extLst>
            <a:ext uri="{FF2B5EF4-FFF2-40B4-BE49-F238E27FC236}">
              <a16:creationId xmlns:a16="http://schemas.microsoft.com/office/drawing/2014/main" id="{AC6C5D11-C639-4D93-AE3F-C2674DAB4EF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50" name="AutoShape 3" descr="(question)">
          <a:extLst>
            <a:ext uri="{FF2B5EF4-FFF2-40B4-BE49-F238E27FC236}">
              <a16:creationId xmlns:a16="http://schemas.microsoft.com/office/drawing/2014/main" id="{926938C2-3883-430E-8557-F7CFE8745D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51" name="AutoShape 3" descr="(question)">
          <a:extLst>
            <a:ext uri="{FF2B5EF4-FFF2-40B4-BE49-F238E27FC236}">
              <a16:creationId xmlns:a16="http://schemas.microsoft.com/office/drawing/2014/main" id="{917A9F0E-F816-4828-A613-E7912D003E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28</xdr:row>
      <xdr:rowOff>0</xdr:rowOff>
    </xdr:from>
    <xdr:ext cx="304800" cy="304800"/>
    <xdr:sp macro="" textlink="">
      <xdr:nvSpPr>
        <xdr:cNvPr id="52" name="AutoShape 3" descr="(question)">
          <a:extLst>
            <a:ext uri="{FF2B5EF4-FFF2-40B4-BE49-F238E27FC236}">
              <a16:creationId xmlns:a16="http://schemas.microsoft.com/office/drawing/2014/main" id="{738E58A0-2123-466A-B0A3-AE7EDD75CB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553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3" name="AutoShape 3" descr="(question)">
          <a:extLst>
            <a:ext uri="{FF2B5EF4-FFF2-40B4-BE49-F238E27FC236}">
              <a16:creationId xmlns:a16="http://schemas.microsoft.com/office/drawing/2014/main" id="{CBDB968F-A5B6-41BC-AACA-5756112450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4" name="AutoShape 3" descr="(question)">
          <a:extLst>
            <a:ext uri="{FF2B5EF4-FFF2-40B4-BE49-F238E27FC236}">
              <a16:creationId xmlns:a16="http://schemas.microsoft.com/office/drawing/2014/main" id="{B2C10641-B21D-41F7-8BB4-2664556D71D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5" name="AutoShape 3" descr="(question)">
          <a:extLst>
            <a:ext uri="{FF2B5EF4-FFF2-40B4-BE49-F238E27FC236}">
              <a16:creationId xmlns:a16="http://schemas.microsoft.com/office/drawing/2014/main" id="{78457781-6D19-4DD9-B98A-A328F25226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6" name="AutoShape 3" descr="(question)">
          <a:extLst>
            <a:ext uri="{FF2B5EF4-FFF2-40B4-BE49-F238E27FC236}">
              <a16:creationId xmlns:a16="http://schemas.microsoft.com/office/drawing/2014/main" id="{05DCAF0A-2CED-4252-9F77-35FF442317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7" name="AutoShape 3" descr="(question)">
          <a:extLst>
            <a:ext uri="{FF2B5EF4-FFF2-40B4-BE49-F238E27FC236}">
              <a16:creationId xmlns:a16="http://schemas.microsoft.com/office/drawing/2014/main" id="{A8A0213A-7AFD-43E4-8FB1-4D9821A6DC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8" name="AutoShape 3" descr="(question)">
          <a:extLst>
            <a:ext uri="{FF2B5EF4-FFF2-40B4-BE49-F238E27FC236}">
              <a16:creationId xmlns:a16="http://schemas.microsoft.com/office/drawing/2014/main" id="{E7EB242E-9740-4718-BD9A-E9606990EA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59" name="AutoShape 3" descr="(question)">
          <a:extLst>
            <a:ext uri="{FF2B5EF4-FFF2-40B4-BE49-F238E27FC236}">
              <a16:creationId xmlns:a16="http://schemas.microsoft.com/office/drawing/2014/main" id="{7DEB69B4-90D3-411D-8EA4-FE0B39D37F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0" name="AutoShape 3" descr="(question)">
          <a:extLst>
            <a:ext uri="{FF2B5EF4-FFF2-40B4-BE49-F238E27FC236}">
              <a16:creationId xmlns:a16="http://schemas.microsoft.com/office/drawing/2014/main" id="{7592357E-F802-4EA4-94B0-C4446F5698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1" name="AutoShape 3" descr="(question)">
          <a:extLst>
            <a:ext uri="{FF2B5EF4-FFF2-40B4-BE49-F238E27FC236}">
              <a16:creationId xmlns:a16="http://schemas.microsoft.com/office/drawing/2014/main" id="{9334B91A-66A1-44DE-B96A-E38E43506B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2" name="AutoShape 3" descr="(question)">
          <a:extLst>
            <a:ext uri="{FF2B5EF4-FFF2-40B4-BE49-F238E27FC236}">
              <a16:creationId xmlns:a16="http://schemas.microsoft.com/office/drawing/2014/main" id="{DC6BFD89-9EA1-437A-9095-450DDA938E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3" name="AutoShape 3" descr="(question)">
          <a:extLst>
            <a:ext uri="{FF2B5EF4-FFF2-40B4-BE49-F238E27FC236}">
              <a16:creationId xmlns:a16="http://schemas.microsoft.com/office/drawing/2014/main" id="{D8AC5228-3552-4D59-87B6-F1A8707C0C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4" name="AutoShape 3" descr="(question)">
          <a:extLst>
            <a:ext uri="{FF2B5EF4-FFF2-40B4-BE49-F238E27FC236}">
              <a16:creationId xmlns:a16="http://schemas.microsoft.com/office/drawing/2014/main" id="{0F9D8C32-FB65-409B-B86A-EFAA451A5E2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5" name="AutoShape 3" descr="(question)">
          <a:extLst>
            <a:ext uri="{FF2B5EF4-FFF2-40B4-BE49-F238E27FC236}">
              <a16:creationId xmlns:a16="http://schemas.microsoft.com/office/drawing/2014/main" id="{F6828396-018B-482D-909A-97BDC15117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6" name="AutoShape 3" descr="(question)">
          <a:extLst>
            <a:ext uri="{FF2B5EF4-FFF2-40B4-BE49-F238E27FC236}">
              <a16:creationId xmlns:a16="http://schemas.microsoft.com/office/drawing/2014/main" id="{C0468DF5-B1E9-44E3-B508-BA4C19723F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29</xdr:row>
      <xdr:rowOff>0</xdr:rowOff>
    </xdr:from>
    <xdr:ext cx="304800" cy="304800"/>
    <xdr:sp macro="" textlink="">
      <xdr:nvSpPr>
        <xdr:cNvPr id="67" name="AutoShape 3" descr="(question)">
          <a:extLst>
            <a:ext uri="{FF2B5EF4-FFF2-40B4-BE49-F238E27FC236}">
              <a16:creationId xmlns:a16="http://schemas.microsoft.com/office/drawing/2014/main" id="{05B61C54-D08F-4211-9D38-7F20BFB8C2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8896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68" name="AutoShape 3" descr="(question)">
          <a:extLst>
            <a:ext uri="{FF2B5EF4-FFF2-40B4-BE49-F238E27FC236}">
              <a16:creationId xmlns:a16="http://schemas.microsoft.com/office/drawing/2014/main" id="{C470DB8E-56B9-46C8-990C-24F642C899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69" name="AutoShape 3" descr="(question)">
          <a:extLst>
            <a:ext uri="{FF2B5EF4-FFF2-40B4-BE49-F238E27FC236}">
              <a16:creationId xmlns:a16="http://schemas.microsoft.com/office/drawing/2014/main" id="{A600D317-1906-47BD-B364-077407E9356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0" name="AutoShape 3" descr="(question)">
          <a:extLst>
            <a:ext uri="{FF2B5EF4-FFF2-40B4-BE49-F238E27FC236}">
              <a16:creationId xmlns:a16="http://schemas.microsoft.com/office/drawing/2014/main" id="{1F7D6515-A988-45FC-88F1-19C1850C7D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1" name="AutoShape 3" descr="(question)">
          <a:extLst>
            <a:ext uri="{FF2B5EF4-FFF2-40B4-BE49-F238E27FC236}">
              <a16:creationId xmlns:a16="http://schemas.microsoft.com/office/drawing/2014/main" id="{B1075A6D-3BDC-468D-8EF2-FF04EAE05C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2" name="AutoShape 3" descr="(question)">
          <a:extLst>
            <a:ext uri="{FF2B5EF4-FFF2-40B4-BE49-F238E27FC236}">
              <a16:creationId xmlns:a16="http://schemas.microsoft.com/office/drawing/2014/main" id="{2104DA8E-D920-47DE-9B15-3B8638DD1C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3" name="AutoShape 3" descr="(question)">
          <a:extLst>
            <a:ext uri="{FF2B5EF4-FFF2-40B4-BE49-F238E27FC236}">
              <a16:creationId xmlns:a16="http://schemas.microsoft.com/office/drawing/2014/main" id="{2301DB95-79F6-4B7F-BD60-1B2645AFB5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4" name="AutoShape 3" descr="(question)">
          <a:extLst>
            <a:ext uri="{FF2B5EF4-FFF2-40B4-BE49-F238E27FC236}">
              <a16:creationId xmlns:a16="http://schemas.microsoft.com/office/drawing/2014/main" id="{F070EAB3-11F2-4A69-8E0D-C9B9BC9983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5" name="AutoShape 3" descr="(question)">
          <a:extLst>
            <a:ext uri="{FF2B5EF4-FFF2-40B4-BE49-F238E27FC236}">
              <a16:creationId xmlns:a16="http://schemas.microsoft.com/office/drawing/2014/main" id="{D51DB9C7-D8CE-471A-93F9-850EADB17D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6" name="AutoShape 3" descr="(question)">
          <a:extLst>
            <a:ext uri="{FF2B5EF4-FFF2-40B4-BE49-F238E27FC236}">
              <a16:creationId xmlns:a16="http://schemas.microsoft.com/office/drawing/2014/main" id="{3FB2ADE0-B9F1-494F-8BD8-131EB93136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7" name="AutoShape 3" descr="(question)">
          <a:extLst>
            <a:ext uri="{FF2B5EF4-FFF2-40B4-BE49-F238E27FC236}">
              <a16:creationId xmlns:a16="http://schemas.microsoft.com/office/drawing/2014/main" id="{403EAD05-706E-4EC0-8B60-B97EE54DFD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8" name="AutoShape 3" descr="(question)">
          <a:extLst>
            <a:ext uri="{FF2B5EF4-FFF2-40B4-BE49-F238E27FC236}">
              <a16:creationId xmlns:a16="http://schemas.microsoft.com/office/drawing/2014/main" id="{85695307-2C45-4A99-B486-A877733E3F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79" name="AutoShape 3" descr="(question)">
          <a:extLst>
            <a:ext uri="{FF2B5EF4-FFF2-40B4-BE49-F238E27FC236}">
              <a16:creationId xmlns:a16="http://schemas.microsoft.com/office/drawing/2014/main" id="{444817CC-96A0-4DB8-AB39-1B1531E248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80" name="AutoShape 3" descr="(question)">
          <a:extLst>
            <a:ext uri="{FF2B5EF4-FFF2-40B4-BE49-F238E27FC236}">
              <a16:creationId xmlns:a16="http://schemas.microsoft.com/office/drawing/2014/main" id="{33877BBC-114D-42B9-B58E-FA34A3D9F8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81" name="AutoShape 3" descr="(question)">
          <a:extLst>
            <a:ext uri="{FF2B5EF4-FFF2-40B4-BE49-F238E27FC236}">
              <a16:creationId xmlns:a16="http://schemas.microsoft.com/office/drawing/2014/main" id="{22B71F39-67B9-43E5-9C68-2B6DF67456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30</xdr:row>
      <xdr:rowOff>0</xdr:rowOff>
    </xdr:from>
    <xdr:ext cx="304800" cy="304800"/>
    <xdr:sp macro="" textlink="">
      <xdr:nvSpPr>
        <xdr:cNvPr id="82" name="AutoShape 3" descr="(question)">
          <a:extLst>
            <a:ext uri="{FF2B5EF4-FFF2-40B4-BE49-F238E27FC236}">
              <a16:creationId xmlns:a16="http://schemas.microsoft.com/office/drawing/2014/main" id="{4D499B90-A96A-44A7-B8F6-567B97EC55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410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3" name="AutoShape 3" descr="(question)">
          <a:extLst>
            <a:ext uri="{FF2B5EF4-FFF2-40B4-BE49-F238E27FC236}">
              <a16:creationId xmlns:a16="http://schemas.microsoft.com/office/drawing/2014/main" id="{3B9B48E3-1ACD-4DD7-AF99-040A5D48D3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4" name="AutoShape 3" descr="(question)">
          <a:extLst>
            <a:ext uri="{FF2B5EF4-FFF2-40B4-BE49-F238E27FC236}">
              <a16:creationId xmlns:a16="http://schemas.microsoft.com/office/drawing/2014/main" id="{09978AAF-5FDB-4109-9E3C-F07703E08D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5" name="AutoShape 3" descr="(question)">
          <a:extLst>
            <a:ext uri="{FF2B5EF4-FFF2-40B4-BE49-F238E27FC236}">
              <a16:creationId xmlns:a16="http://schemas.microsoft.com/office/drawing/2014/main" id="{F86427F1-4DBE-4D99-BF03-21CE9ABFD1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6" name="AutoShape 3" descr="(question)">
          <a:extLst>
            <a:ext uri="{FF2B5EF4-FFF2-40B4-BE49-F238E27FC236}">
              <a16:creationId xmlns:a16="http://schemas.microsoft.com/office/drawing/2014/main" id="{1EF2CD6B-FE1F-4E9A-9159-9E2FE32FD6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7" name="AutoShape 3" descr="(question)">
          <a:extLst>
            <a:ext uri="{FF2B5EF4-FFF2-40B4-BE49-F238E27FC236}">
              <a16:creationId xmlns:a16="http://schemas.microsoft.com/office/drawing/2014/main" id="{9A0A8916-CEE3-4873-BF34-01B242C57F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8" name="AutoShape 3" descr="(question)">
          <a:extLst>
            <a:ext uri="{FF2B5EF4-FFF2-40B4-BE49-F238E27FC236}">
              <a16:creationId xmlns:a16="http://schemas.microsoft.com/office/drawing/2014/main" id="{0E625519-0C0D-4B4C-815A-B7D9078EB3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89" name="AutoShape 3" descr="(question)">
          <a:extLst>
            <a:ext uri="{FF2B5EF4-FFF2-40B4-BE49-F238E27FC236}">
              <a16:creationId xmlns:a16="http://schemas.microsoft.com/office/drawing/2014/main" id="{0F7E1806-DA40-4E09-BC38-EB4B00EE3FE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0" name="AutoShape 3" descr="(question)">
          <a:extLst>
            <a:ext uri="{FF2B5EF4-FFF2-40B4-BE49-F238E27FC236}">
              <a16:creationId xmlns:a16="http://schemas.microsoft.com/office/drawing/2014/main" id="{E080B0C1-D8DA-47FA-8ED9-A8F77E7676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1" name="AutoShape 3" descr="(question)">
          <a:extLst>
            <a:ext uri="{FF2B5EF4-FFF2-40B4-BE49-F238E27FC236}">
              <a16:creationId xmlns:a16="http://schemas.microsoft.com/office/drawing/2014/main" id="{D5DECBE3-C8D2-44F3-A6BB-6E900A5C94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2" name="AutoShape 3" descr="(question)">
          <a:extLst>
            <a:ext uri="{FF2B5EF4-FFF2-40B4-BE49-F238E27FC236}">
              <a16:creationId xmlns:a16="http://schemas.microsoft.com/office/drawing/2014/main" id="{FA94977B-FCDF-4A7F-9E8D-F0A9A9C0E2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3" name="AutoShape 3" descr="(question)">
          <a:extLst>
            <a:ext uri="{FF2B5EF4-FFF2-40B4-BE49-F238E27FC236}">
              <a16:creationId xmlns:a16="http://schemas.microsoft.com/office/drawing/2014/main" id="{5DDC72E2-2534-4434-9E15-69E935F8FB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4" name="AutoShape 3" descr="(question)">
          <a:extLst>
            <a:ext uri="{FF2B5EF4-FFF2-40B4-BE49-F238E27FC236}">
              <a16:creationId xmlns:a16="http://schemas.microsoft.com/office/drawing/2014/main" id="{EF4553CF-329B-406E-9D06-AA6A9870FCC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5" name="AutoShape 3" descr="(question)">
          <a:extLst>
            <a:ext uri="{FF2B5EF4-FFF2-40B4-BE49-F238E27FC236}">
              <a16:creationId xmlns:a16="http://schemas.microsoft.com/office/drawing/2014/main" id="{6A31948E-DAB9-437B-9BAB-1B256A1F15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6" name="AutoShape 3" descr="(question)">
          <a:extLst>
            <a:ext uri="{FF2B5EF4-FFF2-40B4-BE49-F238E27FC236}">
              <a16:creationId xmlns:a16="http://schemas.microsoft.com/office/drawing/2014/main" id="{432E87CC-2769-4A43-A11F-E1F39431FB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7" name="AutoShape 3" descr="(question)">
          <a:extLst>
            <a:ext uri="{FF2B5EF4-FFF2-40B4-BE49-F238E27FC236}">
              <a16:creationId xmlns:a16="http://schemas.microsoft.com/office/drawing/2014/main" id="{17904754-802B-4112-AD5D-4C9007B2D8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8" name="AutoShape 3" descr="(question)">
          <a:extLst>
            <a:ext uri="{FF2B5EF4-FFF2-40B4-BE49-F238E27FC236}">
              <a16:creationId xmlns:a16="http://schemas.microsoft.com/office/drawing/2014/main" id="{78BBE6FA-62BD-48CC-A72D-3718B5CFB3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99" name="AutoShape 3" descr="(question)">
          <a:extLst>
            <a:ext uri="{FF2B5EF4-FFF2-40B4-BE49-F238E27FC236}">
              <a16:creationId xmlns:a16="http://schemas.microsoft.com/office/drawing/2014/main" id="{392209AE-9518-45AF-88D0-094DA3CF73B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0" name="AutoShape 3" descr="(question)">
          <a:extLst>
            <a:ext uri="{FF2B5EF4-FFF2-40B4-BE49-F238E27FC236}">
              <a16:creationId xmlns:a16="http://schemas.microsoft.com/office/drawing/2014/main" id="{49410839-EAC6-4F6C-9053-6275BE9DF9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1" name="AutoShape 3" descr="(question)">
          <a:extLst>
            <a:ext uri="{FF2B5EF4-FFF2-40B4-BE49-F238E27FC236}">
              <a16:creationId xmlns:a16="http://schemas.microsoft.com/office/drawing/2014/main" id="{6309C41D-4B12-4618-A024-126B4EC0AB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2" name="AutoShape 3" descr="(question)">
          <a:extLst>
            <a:ext uri="{FF2B5EF4-FFF2-40B4-BE49-F238E27FC236}">
              <a16:creationId xmlns:a16="http://schemas.microsoft.com/office/drawing/2014/main" id="{827D5393-34FD-4C5B-8A8A-496A3D679E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3" name="AutoShape 3" descr="(question)">
          <a:extLst>
            <a:ext uri="{FF2B5EF4-FFF2-40B4-BE49-F238E27FC236}">
              <a16:creationId xmlns:a16="http://schemas.microsoft.com/office/drawing/2014/main" id="{45D2BD4C-AD6B-479F-990A-A6535EC236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4" name="AutoShape 3" descr="(question)">
          <a:extLst>
            <a:ext uri="{FF2B5EF4-FFF2-40B4-BE49-F238E27FC236}">
              <a16:creationId xmlns:a16="http://schemas.microsoft.com/office/drawing/2014/main" id="{5400211A-BC0E-4DF2-A875-8210DFC7BE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5" name="AutoShape 3" descr="(question)">
          <a:extLst>
            <a:ext uri="{FF2B5EF4-FFF2-40B4-BE49-F238E27FC236}">
              <a16:creationId xmlns:a16="http://schemas.microsoft.com/office/drawing/2014/main" id="{603EF8C0-C910-4530-B36D-C31B4BDCE7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6" name="AutoShape 3" descr="(question)">
          <a:extLst>
            <a:ext uri="{FF2B5EF4-FFF2-40B4-BE49-F238E27FC236}">
              <a16:creationId xmlns:a16="http://schemas.microsoft.com/office/drawing/2014/main" id="{D77655AD-5C75-405B-8CEE-17AE5B1580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7" name="AutoShape 3" descr="(question)">
          <a:extLst>
            <a:ext uri="{FF2B5EF4-FFF2-40B4-BE49-F238E27FC236}">
              <a16:creationId xmlns:a16="http://schemas.microsoft.com/office/drawing/2014/main" id="{B615CE44-15DC-4317-8512-7F805A468F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8" name="AutoShape 3" descr="(question)">
          <a:extLst>
            <a:ext uri="{FF2B5EF4-FFF2-40B4-BE49-F238E27FC236}">
              <a16:creationId xmlns:a16="http://schemas.microsoft.com/office/drawing/2014/main" id="{7339C360-2D19-4F43-9CDD-692ECDFA0C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09" name="AutoShape 3" descr="(question)">
          <a:extLst>
            <a:ext uri="{FF2B5EF4-FFF2-40B4-BE49-F238E27FC236}">
              <a16:creationId xmlns:a16="http://schemas.microsoft.com/office/drawing/2014/main" id="{67288C65-E57C-45A3-8FC2-77E86F1F297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10" name="AutoShape 3" descr="(question)">
          <a:extLst>
            <a:ext uri="{FF2B5EF4-FFF2-40B4-BE49-F238E27FC236}">
              <a16:creationId xmlns:a16="http://schemas.microsoft.com/office/drawing/2014/main" id="{626543FF-A314-48E0-BD74-D87ED8F708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11" name="AutoShape 3" descr="(question)">
          <a:extLst>
            <a:ext uri="{FF2B5EF4-FFF2-40B4-BE49-F238E27FC236}">
              <a16:creationId xmlns:a16="http://schemas.microsoft.com/office/drawing/2014/main" id="{9ADD13B8-1B29-4927-AF39-65F4CC8773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31</xdr:row>
      <xdr:rowOff>0</xdr:rowOff>
    </xdr:from>
    <xdr:ext cx="304800" cy="304800"/>
    <xdr:sp macro="" textlink="">
      <xdr:nvSpPr>
        <xdr:cNvPr id="112" name="AutoShape 3" descr="(question)">
          <a:extLst>
            <a:ext uri="{FF2B5EF4-FFF2-40B4-BE49-F238E27FC236}">
              <a16:creationId xmlns:a16="http://schemas.microsoft.com/office/drawing/2014/main" id="{7E9AA666-2146-4D10-AA75-446CE6BEEA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53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3" name="AutoShape 3" descr="(question)">
          <a:extLst>
            <a:ext uri="{FF2B5EF4-FFF2-40B4-BE49-F238E27FC236}">
              <a16:creationId xmlns:a16="http://schemas.microsoft.com/office/drawing/2014/main" id="{5CCF3775-A585-48B9-BC60-63043423C7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4" name="AutoShape 3" descr="(question)">
          <a:extLst>
            <a:ext uri="{FF2B5EF4-FFF2-40B4-BE49-F238E27FC236}">
              <a16:creationId xmlns:a16="http://schemas.microsoft.com/office/drawing/2014/main" id="{3E2E1DB2-2C25-4591-B8D7-3D5DF8BFE72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5" name="AutoShape 3" descr="(question)">
          <a:extLst>
            <a:ext uri="{FF2B5EF4-FFF2-40B4-BE49-F238E27FC236}">
              <a16:creationId xmlns:a16="http://schemas.microsoft.com/office/drawing/2014/main" id="{CA77A2E2-CC9A-40F0-8315-3AE5143825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6" name="AutoShape 3" descr="(question)">
          <a:extLst>
            <a:ext uri="{FF2B5EF4-FFF2-40B4-BE49-F238E27FC236}">
              <a16:creationId xmlns:a16="http://schemas.microsoft.com/office/drawing/2014/main" id="{4530140E-53B3-48F7-99E0-CFB1842204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7" name="AutoShape 3" descr="(question)">
          <a:extLst>
            <a:ext uri="{FF2B5EF4-FFF2-40B4-BE49-F238E27FC236}">
              <a16:creationId xmlns:a16="http://schemas.microsoft.com/office/drawing/2014/main" id="{645AD6EB-93CA-4594-BD24-7A7CEDEA1B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8" name="AutoShape 3" descr="(question)">
          <a:extLst>
            <a:ext uri="{FF2B5EF4-FFF2-40B4-BE49-F238E27FC236}">
              <a16:creationId xmlns:a16="http://schemas.microsoft.com/office/drawing/2014/main" id="{86BFC5EA-0282-4A08-92CD-82F9BDDA8E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19" name="AutoShape 3" descr="(question)">
          <a:extLst>
            <a:ext uri="{FF2B5EF4-FFF2-40B4-BE49-F238E27FC236}">
              <a16:creationId xmlns:a16="http://schemas.microsoft.com/office/drawing/2014/main" id="{DA9323BD-40E8-476F-85F6-0AFA4C3A48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0" name="AutoShape 3" descr="(question)">
          <a:extLst>
            <a:ext uri="{FF2B5EF4-FFF2-40B4-BE49-F238E27FC236}">
              <a16:creationId xmlns:a16="http://schemas.microsoft.com/office/drawing/2014/main" id="{5DE66B90-D1F7-4654-91AF-5214C76967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1" name="AutoShape 3" descr="(question)">
          <a:extLst>
            <a:ext uri="{FF2B5EF4-FFF2-40B4-BE49-F238E27FC236}">
              <a16:creationId xmlns:a16="http://schemas.microsoft.com/office/drawing/2014/main" id="{11E5961B-9AA9-4453-A246-20035F32B0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2" name="AutoShape 3" descr="(question)">
          <a:extLst>
            <a:ext uri="{FF2B5EF4-FFF2-40B4-BE49-F238E27FC236}">
              <a16:creationId xmlns:a16="http://schemas.microsoft.com/office/drawing/2014/main" id="{927C4B77-2EA7-41DA-9730-5214151342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3" name="AutoShape 3" descr="(question)">
          <a:extLst>
            <a:ext uri="{FF2B5EF4-FFF2-40B4-BE49-F238E27FC236}">
              <a16:creationId xmlns:a16="http://schemas.microsoft.com/office/drawing/2014/main" id="{AE26FA8B-2E9B-44AF-8696-E7EA9E2201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4" name="AutoShape 3" descr="(question)">
          <a:extLst>
            <a:ext uri="{FF2B5EF4-FFF2-40B4-BE49-F238E27FC236}">
              <a16:creationId xmlns:a16="http://schemas.microsoft.com/office/drawing/2014/main" id="{4009EB3A-5458-4B1D-B2B3-0675D7670A2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5" name="AutoShape 3" descr="(question)">
          <a:extLst>
            <a:ext uri="{FF2B5EF4-FFF2-40B4-BE49-F238E27FC236}">
              <a16:creationId xmlns:a16="http://schemas.microsoft.com/office/drawing/2014/main" id="{76A63CE2-9518-4D00-9E15-235B0CB9A2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6" name="AutoShape 3" descr="(question)">
          <a:extLst>
            <a:ext uri="{FF2B5EF4-FFF2-40B4-BE49-F238E27FC236}">
              <a16:creationId xmlns:a16="http://schemas.microsoft.com/office/drawing/2014/main" id="{4C8724ED-4E66-4FA0-8343-233806EA73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32</xdr:row>
      <xdr:rowOff>0</xdr:rowOff>
    </xdr:from>
    <xdr:ext cx="304800" cy="304800"/>
    <xdr:sp macro="" textlink="">
      <xdr:nvSpPr>
        <xdr:cNvPr id="127" name="AutoShape 3" descr="(question)">
          <a:extLst>
            <a:ext uri="{FF2B5EF4-FFF2-40B4-BE49-F238E27FC236}">
              <a16:creationId xmlns:a16="http://schemas.microsoft.com/office/drawing/2014/main" id="{70B79EC3-1C6F-47F2-9109-02F1F6CC2C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9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8" name="AutoShape 3" descr="(question)">
          <a:extLst>
            <a:ext uri="{FF2B5EF4-FFF2-40B4-BE49-F238E27FC236}">
              <a16:creationId xmlns:a16="http://schemas.microsoft.com/office/drawing/2014/main" id="{A09AF705-4E0B-4671-AC48-4713C96157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29" name="AutoShape 3" descr="(question)">
          <a:extLst>
            <a:ext uri="{FF2B5EF4-FFF2-40B4-BE49-F238E27FC236}">
              <a16:creationId xmlns:a16="http://schemas.microsoft.com/office/drawing/2014/main" id="{6749EE50-5720-4827-BE25-7571D028F33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0" name="AutoShape 3" descr="(question)">
          <a:extLst>
            <a:ext uri="{FF2B5EF4-FFF2-40B4-BE49-F238E27FC236}">
              <a16:creationId xmlns:a16="http://schemas.microsoft.com/office/drawing/2014/main" id="{20939F02-9734-43FC-9496-C294058DD1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1" name="AutoShape 3" descr="(question)">
          <a:extLst>
            <a:ext uri="{FF2B5EF4-FFF2-40B4-BE49-F238E27FC236}">
              <a16:creationId xmlns:a16="http://schemas.microsoft.com/office/drawing/2014/main" id="{3627E674-AB5F-4003-95AD-F677812FD2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2" name="AutoShape 3" descr="(question)">
          <a:extLst>
            <a:ext uri="{FF2B5EF4-FFF2-40B4-BE49-F238E27FC236}">
              <a16:creationId xmlns:a16="http://schemas.microsoft.com/office/drawing/2014/main" id="{2641E841-4AF6-4A30-8907-BD51A868B6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3" name="AutoShape 3" descr="(question)">
          <a:extLst>
            <a:ext uri="{FF2B5EF4-FFF2-40B4-BE49-F238E27FC236}">
              <a16:creationId xmlns:a16="http://schemas.microsoft.com/office/drawing/2014/main" id="{EFE65C51-4D8D-4D7F-ABD8-545D778034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4" name="AutoShape 3" descr="(question)">
          <a:extLst>
            <a:ext uri="{FF2B5EF4-FFF2-40B4-BE49-F238E27FC236}">
              <a16:creationId xmlns:a16="http://schemas.microsoft.com/office/drawing/2014/main" id="{05E06E11-513A-4AAA-B007-89D1F80A38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5" name="AutoShape 3" descr="(question)">
          <a:extLst>
            <a:ext uri="{FF2B5EF4-FFF2-40B4-BE49-F238E27FC236}">
              <a16:creationId xmlns:a16="http://schemas.microsoft.com/office/drawing/2014/main" id="{26C7BB9D-2019-41AB-85A0-5894F13617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6" name="AutoShape 3" descr="(question)">
          <a:extLst>
            <a:ext uri="{FF2B5EF4-FFF2-40B4-BE49-F238E27FC236}">
              <a16:creationId xmlns:a16="http://schemas.microsoft.com/office/drawing/2014/main" id="{5E612CAA-25C6-46AD-838D-3808C21B32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7" name="AutoShape 3" descr="(question)">
          <a:extLst>
            <a:ext uri="{FF2B5EF4-FFF2-40B4-BE49-F238E27FC236}">
              <a16:creationId xmlns:a16="http://schemas.microsoft.com/office/drawing/2014/main" id="{1F6892AF-09CD-4162-8569-7CB62E0FB7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8" name="AutoShape 3" descr="(question)">
          <a:extLst>
            <a:ext uri="{FF2B5EF4-FFF2-40B4-BE49-F238E27FC236}">
              <a16:creationId xmlns:a16="http://schemas.microsoft.com/office/drawing/2014/main" id="{1D2FB315-82EB-4DD0-9692-20E3597B57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39" name="AutoShape 3" descr="(question)">
          <a:extLst>
            <a:ext uri="{FF2B5EF4-FFF2-40B4-BE49-F238E27FC236}">
              <a16:creationId xmlns:a16="http://schemas.microsoft.com/office/drawing/2014/main" id="{E9CBE1A1-C1E4-4E24-9E88-5E7B53DB3C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0" name="AutoShape 3" descr="(question)">
          <a:extLst>
            <a:ext uri="{FF2B5EF4-FFF2-40B4-BE49-F238E27FC236}">
              <a16:creationId xmlns:a16="http://schemas.microsoft.com/office/drawing/2014/main" id="{0A911448-CA75-4576-99F1-E8C3F7DE08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1" name="AutoShape 3" descr="(question)">
          <a:extLst>
            <a:ext uri="{FF2B5EF4-FFF2-40B4-BE49-F238E27FC236}">
              <a16:creationId xmlns:a16="http://schemas.microsoft.com/office/drawing/2014/main" id="{F64D1F6B-3C41-4444-A529-7358508CE2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33</xdr:row>
      <xdr:rowOff>0</xdr:rowOff>
    </xdr:from>
    <xdr:ext cx="304800" cy="304800"/>
    <xdr:sp macro="" textlink="">
      <xdr:nvSpPr>
        <xdr:cNvPr id="142" name="AutoShape 3" descr="(question)">
          <a:extLst>
            <a:ext uri="{FF2B5EF4-FFF2-40B4-BE49-F238E27FC236}">
              <a16:creationId xmlns:a16="http://schemas.microsoft.com/office/drawing/2014/main" id="{460DDADA-0165-47E8-ACF7-5B30FE8FB4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09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3" name="AutoShape 3" descr="(question)">
          <a:extLst>
            <a:ext uri="{FF2B5EF4-FFF2-40B4-BE49-F238E27FC236}">
              <a16:creationId xmlns:a16="http://schemas.microsoft.com/office/drawing/2014/main" id="{8FFA5EEB-08EE-4DBB-B5A7-6A64901C07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4" name="AutoShape 3" descr="(question)">
          <a:extLst>
            <a:ext uri="{FF2B5EF4-FFF2-40B4-BE49-F238E27FC236}">
              <a16:creationId xmlns:a16="http://schemas.microsoft.com/office/drawing/2014/main" id="{5427F251-9953-4D1C-91D4-8E232FC425D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5" name="AutoShape 3" descr="(question)">
          <a:extLst>
            <a:ext uri="{FF2B5EF4-FFF2-40B4-BE49-F238E27FC236}">
              <a16:creationId xmlns:a16="http://schemas.microsoft.com/office/drawing/2014/main" id="{BB61E058-E2FA-4341-92FE-1F85662929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6" name="AutoShape 3" descr="(question)">
          <a:extLst>
            <a:ext uri="{FF2B5EF4-FFF2-40B4-BE49-F238E27FC236}">
              <a16:creationId xmlns:a16="http://schemas.microsoft.com/office/drawing/2014/main" id="{D80FA33E-584C-44B0-81D4-21ED650685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7" name="AutoShape 3" descr="(question)">
          <a:extLst>
            <a:ext uri="{FF2B5EF4-FFF2-40B4-BE49-F238E27FC236}">
              <a16:creationId xmlns:a16="http://schemas.microsoft.com/office/drawing/2014/main" id="{02EC7A38-3CA3-48F9-82AA-F44A2E47E9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8" name="AutoShape 3" descr="(question)">
          <a:extLst>
            <a:ext uri="{FF2B5EF4-FFF2-40B4-BE49-F238E27FC236}">
              <a16:creationId xmlns:a16="http://schemas.microsoft.com/office/drawing/2014/main" id="{BDE5BDD4-D906-4C34-AA1C-D0633D2C35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49" name="AutoShape 3" descr="(question)">
          <a:extLst>
            <a:ext uri="{FF2B5EF4-FFF2-40B4-BE49-F238E27FC236}">
              <a16:creationId xmlns:a16="http://schemas.microsoft.com/office/drawing/2014/main" id="{AAD7067B-D6E8-4A5B-9F71-DAC5BD1ED63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0" name="AutoShape 3" descr="(question)">
          <a:extLst>
            <a:ext uri="{FF2B5EF4-FFF2-40B4-BE49-F238E27FC236}">
              <a16:creationId xmlns:a16="http://schemas.microsoft.com/office/drawing/2014/main" id="{1294458A-4984-4BAD-A1BA-66F346719D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1" name="AutoShape 3" descr="(question)">
          <a:extLst>
            <a:ext uri="{FF2B5EF4-FFF2-40B4-BE49-F238E27FC236}">
              <a16:creationId xmlns:a16="http://schemas.microsoft.com/office/drawing/2014/main" id="{53CFEB19-8098-4420-9DD1-E7ED4A7C85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2" name="AutoShape 3" descr="(question)">
          <a:extLst>
            <a:ext uri="{FF2B5EF4-FFF2-40B4-BE49-F238E27FC236}">
              <a16:creationId xmlns:a16="http://schemas.microsoft.com/office/drawing/2014/main" id="{91C278FF-BB3F-49C4-9DE8-717D07F58A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3" name="AutoShape 3" descr="(question)">
          <a:extLst>
            <a:ext uri="{FF2B5EF4-FFF2-40B4-BE49-F238E27FC236}">
              <a16:creationId xmlns:a16="http://schemas.microsoft.com/office/drawing/2014/main" id="{DC1F22D7-8107-47ED-9B18-2061979F31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4" name="AutoShape 3" descr="(question)">
          <a:extLst>
            <a:ext uri="{FF2B5EF4-FFF2-40B4-BE49-F238E27FC236}">
              <a16:creationId xmlns:a16="http://schemas.microsoft.com/office/drawing/2014/main" id="{15110482-AB95-4F95-9E14-537B1AB0E3F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5" name="AutoShape 3" descr="(question)">
          <a:extLst>
            <a:ext uri="{FF2B5EF4-FFF2-40B4-BE49-F238E27FC236}">
              <a16:creationId xmlns:a16="http://schemas.microsoft.com/office/drawing/2014/main" id="{60D4D2E8-33E4-4343-80CB-64AAE1D8AE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6" name="AutoShape 3" descr="(question)">
          <a:extLst>
            <a:ext uri="{FF2B5EF4-FFF2-40B4-BE49-F238E27FC236}">
              <a16:creationId xmlns:a16="http://schemas.microsoft.com/office/drawing/2014/main" id="{72A18F2F-28EB-42D6-ABDF-9881D3DBB2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0</xdr:rowOff>
    </xdr:from>
    <xdr:ext cx="304800" cy="304800"/>
    <xdr:sp macro="" textlink="">
      <xdr:nvSpPr>
        <xdr:cNvPr id="157" name="AutoShape 3" descr="(question)">
          <a:extLst>
            <a:ext uri="{FF2B5EF4-FFF2-40B4-BE49-F238E27FC236}">
              <a16:creationId xmlns:a16="http://schemas.microsoft.com/office/drawing/2014/main" id="{64E2CDF7-AAC6-40DB-ABB8-4B6CA716D9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2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58" name="AutoShape 3" descr="(question)">
          <a:extLst>
            <a:ext uri="{FF2B5EF4-FFF2-40B4-BE49-F238E27FC236}">
              <a16:creationId xmlns:a16="http://schemas.microsoft.com/office/drawing/2014/main" id="{17ECA5EE-B8F7-4639-82DA-155E516F45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59" name="AutoShape 3" descr="(question)">
          <a:extLst>
            <a:ext uri="{FF2B5EF4-FFF2-40B4-BE49-F238E27FC236}">
              <a16:creationId xmlns:a16="http://schemas.microsoft.com/office/drawing/2014/main" id="{3EE2A9AC-B87B-4F19-9C0F-013EBC3A721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0" name="AutoShape 3" descr="(question)">
          <a:extLst>
            <a:ext uri="{FF2B5EF4-FFF2-40B4-BE49-F238E27FC236}">
              <a16:creationId xmlns:a16="http://schemas.microsoft.com/office/drawing/2014/main" id="{E51ECBD3-74DE-45D6-B48C-49E7A36CEE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1" name="AutoShape 3" descr="(question)">
          <a:extLst>
            <a:ext uri="{FF2B5EF4-FFF2-40B4-BE49-F238E27FC236}">
              <a16:creationId xmlns:a16="http://schemas.microsoft.com/office/drawing/2014/main" id="{687DAC21-E556-49B7-90AD-FEC0B456D9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2" name="AutoShape 3" descr="(question)">
          <a:extLst>
            <a:ext uri="{FF2B5EF4-FFF2-40B4-BE49-F238E27FC236}">
              <a16:creationId xmlns:a16="http://schemas.microsoft.com/office/drawing/2014/main" id="{899CE0F9-CAE1-4DD4-8F54-EC53696EDE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3" name="AutoShape 3" descr="(question)">
          <a:extLst>
            <a:ext uri="{FF2B5EF4-FFF2-40B4-BE49-F238E27FC236}">
              <a16:creationId xmlns:a16="http://schemas.microsoft.com/office/drawing/2014/main" id="{D942800E-FC9D-48E1-B6F8-6E600C49C7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4" name="AutoShape 3" descr="(question)">
          <a:extLst>
            <a:ext uri="{FF2B5EF4-FFF2-40B4-BE49-F238E27FC236}">
              <a16:creationId xmlns:a16="http://schemas.microsoft.com/office/drawing/2014/main" id="{10FA57C8-40C6-4F08-B10F-2A13B64B86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5" name="AutoShape 3" descr="(question)">
          <a:extLst>
            <a:ext uri="{FF2B5EF4-FFF2-40B4-BE49-F238E27FC236}">
              <a16:creationId xmlns:a16="http://schemas.microsoft.com/office/drawing/2014/main" id="{DF8876B8-9AB9-4AC3-9CD5-2E3BBBEAE0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6" name="AutoShape 3" descr="(question)">
          <a:extLst>
            <a:ext uri="{FF2B5EF4-FFF2-40B4-BE49-F238E27FC236}">
              <a16:creationId xmlns:a16="http://schemas.microsoft.com/office/drawing/2014/main" id="{DF7CE1D9-A0E4-4642-AFD6-A1846C89C7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7" name="AutoShape 3" descr="(question)">
          <a:extLst>
            <a:ext uri="{FF2B5EF4-FFF2-40B4-BE49-F238E27FC236}">
              <a16:creationId xmlns:a16="http://schemas.microsoft.com/office/drawing/2014/main" id="{43061710-6E9B-4238-B916-5461A90F86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8" name="AutoShape 3" descr="(question)">
          <a:extLst>
            <a:ext uri="{FF2B5EF4-FFF2-40B4-BE49-F238E27FC236}">
              <a16:creationId xmlns:a16="http://schemas.microsoft.com/office/drawing/2014/main" id="{D763BB15-B367-4FA7-A657-37C3898D58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69" name="AutoShape 3" descr="(question)">
          <a:extLst>
            <a:ext uri="{FF2B5EF4-FFF2-40B4-BE49-F238E27FC236}">
              <a16:creationId xmlns:a16="http://schemas.microsoft.com/office/drawing/2014/main" id="{27865CA1-C097-4877-8DA1-9D8DACC012F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70" name="AutoShape 3" descr="(question)">
          <a:extLst>
            <a:ext uri="{FF2B5EF4-FFF2-40B4-BE49-F238E27FC236}">
              <a16:creationId xmlns:a16="http://schemas.microsoft.com/office/drawing/2014/main" id="{ED24924E-4ED7-4817-A558-EDFB30939A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71" name="AutoShape 3" descr="(question)">
          <a:extLst>
            <a:ext uri="{FF2B5EF4-FFF2-40B4-BE49-F238E27FC236}">
              <a16:creationId xmlns:a16="http://schemas.microsoft.com/office/drawing/2014/main" id="{A82A1D0F-4B89-4F3C-8D5F-2E786DBC1D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35</xdr:row>
      <xdr:rowOff>0</xdr:rowOff>
    </xdr:from>
    <xdr:ext cx="304800" cy="304800"/>
    <xdr:sp macro="" textlink="">
      <xdr:nvSpPr>
        <xdr:cNvPr id="172" name="AutoShape 3" descr="(question)">
          <a:extLst>
            <a:ext uri="{FF2B5EF4-FFF2-40B4-BE49-F238E27FC236}">
              <a16:creationId xmlns:a16="http://schemas.microsoft.com/office/drawing/2014/main" id="{4AE3A968-0398-40CC-9880-8A4BE4B9D9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439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3" name="AutoShape 3" descr="(question)">
          <a:extLst>
            <a:ext uri="{FF2B5EF4-FFF2-40B4-BE49-F238E27FC236}">
              <a16:creationId xmlns:a16="http://schemas.microsoft.com/office/drawing/2014/main" id="{38129852-6FAF-4E86-A4FF-24D25FB3FC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4" name="AutoShape 3" descr="(question)">
          <a:extLst>
            <a:ext uri="{FF2B5EF4-FFF2-40B4-BE49-F238E27FC236}">
              <a16:creationId xmlns:a16="http://schemas.microsoft.com/office/drawing/2014/main" id="{457E2A12-6679-45B5-9E13-9E677B13F83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5" name="AutoShape 3" descr="(question)">
          <a:extLst>
            <a:ext uri="{FF2B5EF4-FFF2-40B4-BE49-F238E27FC236}">
              <a16:creationId xmlns:a16="http://schemas.microsoft.com/office/drawing/2014/main" id="{92496E60-0998-4EE2-B861-561413345F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6" name="AutoShape 3" descr="(question)">
          <a:extLst>
            <a:ext uri="{FF2B5EF4-FFF2-40B4-BE49-F238E27FC236}">
              <a16:creationId xmlns:a16="http://schemas.microsoft.com/office/drawing/2014/main" id="{D3E5DDCD-5F0B-4D84-83F1-D59CFFE3A0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7" name="AutoShape 3" descr="(question)">
          <a:extLst>
            <a:ext uri="{FF2B5EF4-FFF2-40B4-BE49-F238E27FC236}">
              <a16:creationId xmlns:a16="http://schemas.microsoft.com/office/drawing/2014/main" id="{8A743F44-DB89-4245-88C9-DC9B33B3DE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8" name="AutoShape 3" descr="(question)">
          <a:extLst>
            <a:ext uri="{FF2B5EF4-FFF2-40B4-BE49-F238E27FC236}">
              <a16:creationId xmlns:a16="http://schemas.microsoft.com/office/drawing/2014/main" id="{D280EF1D-1B9B-4AC3-B985-D1249C573B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79" name="AutoShape 3" descr="(question)">
          <a:extLst>
            <a:ext uri="{FF2B5EF4-FFF2-40B4-BE49-F238E27FC236}">
              <a16:creationId xmlns:a16="http://schemas.microsoft.com/office/drawing/2014/main" id="{11864909-195B-4C15-8034-79DCE22E53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0" name="AutoShape 3" descr="(question)">
          <a:extLst>
            <a:ext uri="{FF2B5EF4-FFF2-40B4-BE49-F238E27FC236}">
              <a16:creationId xmlns:a16="http://schemas.microsoft.com/office/drawing/2014/main" id="{94637E9D-0864-4287-A8D0-95E5A3EF9E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1" name="AutoShape 3" descr="(question)">
          <a:extLst>
            <a:ext uri="{FF2B5EF4-FFF2-40B4-BE49-F238E27FC236}">
              <a16:creationId xmlns:a16="http://schemas.microsoft.com/office/drawing/2014/main" id="{CD28AEE6-7B99-48F0-AB6C-6AC83CDEDC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2" name="AutoShape 3" descr="(question)">
          <a:extLst>
            <a:ext uri="{FF2B5EF4-FFF2-40B4-BE49-F238E27FC236}">
              <a16:creationId xmlns:a16="http://schemas.microsoft.com/office/drawing/2014/main" id="{7B9359D7-2ED0-484B-9CF3-8D21E65C20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3" name="AutoShape 3" descr="(question)">
          <a:extLst>
            <a:ext uri="{FF2B5EF4-FFF2-40B4-BE49-F238E27FC236}">
              <a16:creationId xmlns:a16="http://schemas.microsoft.com/office/drawing/2014/main" id="{8BF0D1E3-D6E3-4BC9-B27D-5E8E09E754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4" name="AutoShape 3" descr="(question)">
          <a:extLst>
            <a:ext uri="{FF2B5EF4-FFF2-40B4-BE49-F238E27FC236}">
              <a16:creationId xmlns:a16="http://schemas.microsoft.com/office/drawing/2014/main" id="{4DCCB3FB-DBCC-4D19-BE38-7331F0EC4B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5" name="AutoShape 3" descr="(question)">
          <a:extLst>
            <a:ext uri="{FF2B5EF4-FFF2-40B4-BE49-F238E27FC236}">
              <a16:creationId xmlns:a16="http://schemas.microsoft.com/office/drawing/2014/main" id="{78DB99AD-FEFA-49EA-8D34-31239D52D5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6" name="AutoShape 3" descr="(question)">
          <a:extLst>
            <a:ext uri="{FF2B5EF4-FFF2-40B4-BE49-F238E27FC236}">
              <a16:creationId xmlns:a16="http://schemas.microsoft.com/office/drawing/2014/main" id="{49A6EDCC-7A6C-46FA-85BC-92A3F0382F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187" name="AutoShape 3" descr="(question)">
          <a:extLst>
            <a:ext uri="{FF2B5EF4-FFF2-40B4-BE49-F238E27FC236}">
              <a16:creationId xmlns:a16="http://schemas.microsoft.com/office/drawing/2014/main" id="{6A2DDB2F-4F00-457F-B704-76ED46B8A6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88" name="AutoShape 3" descr="(question)">
          <a:extLst>
            <a:ext uri="{FF2B5EF4-FFF2-40B4-BE49-F238E27FC236}">
              <a16:creationId xmlns:a16="http://schemas.microsoft.com/office/drawing/2014/main" id="{31EA4860-ADF8-40B5-A6F1-A6D6D8EAC2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89" name="AutoShape 3" descr="(question)">
          <a:extLst>
            <a:ext uri="{FF2B5EF4-FFF2-40B4-BE49-F238E27FC236}">
              <a16:creationId xmlns:a16="http://schemas.microsoft.com/office/drawing/2014/main" id="{BA6CA818-24F7-4ECE-91F5-EF6A3E435EF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0" name="AutoShape 3" descr="(question)">
          <a:extLst>
            <a:ext uri="{FF2B5EF4-FFF2-40B4-BE49-F238E27FC236}">
              <a16:creationId xmlns:a16="http://schemas.microsoft.com/office/drawing/2014/main" id="{F17A179B-7FCF-4F42-A8E3-F847FFCE7F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1" name="AutoShape 3" descr="(question)">
          <a:extLst>
            <a:ext uri="{FF2B5EF4-FFF2-40B4-BE49-F238E27FC236}">
              <a16:creationId xmlns:a16="http://schemas.microsoft.com/office/drawing/2014/main" id="{DFBCEDF3-FD53-4AD4-B3CD-92608531AE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2" name="AutoShape 3" descr="(question)">
          <a:extLst>
            <a:ext uri="{FF2B5EF4-FFF2-40B4-BE49-F238E27FC236}">
              <a16:creationId xmlns:a16="http://schemas.microsoft.com/office/drawing/2014/main" id="{E2A357A2-201D-4790-A900-B907B21918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3" name="AutoShape 3" descr="(question)">
          <a:extLst>
            <a:ext uri="{FF2B5EF4-FFF2-40B4-BE49-F238E27FC236}">
              <a16:creationId xmlns:a16="http://schemas.microsoft.com/office/drawing/2014/main" id="{8848F422-7B1F-4C4F-A8F4-2874802AB3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4" name="AutoShape 3" descr="(question)">
          <a:extLst>
            <a:ext uri="{FF2B5EF4-FFF2-40B4-BE49-F238E27FC236}">
              <a16:creationId xmlns:a16="http://schemas.microsoft.com/office/drawing/2014/main" id="{15E57B80-A009-414D-96CB-8BA40A3C12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5" name="AutoShape 3" descr="(question)">
          <a:extLst>
            <a:ext uri="{FF2B5EF4-FFF2-40B4-BE49-F238E27FC236}">
              <a16:creationId xmlns:a16="http://schemas.microsoft.com/office/drawing/2014/main" id="{6235FD09-B2B8-4F3A-9550-FFEDEC97E2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6" name="AutoShape 3" descr="(question)">
          <a:extLst>
            <a:ext uri="{FF2B5EF4-FFF2-40B4-BE49-F238E27FC236}">
              <a16:creationId xmlns:a16="http://schemas.microsoft.com/office/drawing/2014/main" id="{B7C2729D-8B12-43BC-8F88-9B45C6B3FA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7" name="AutoShape 3" descr="(question)">
          <a:extLst>
            <a:ext uri="{FF2B5EF4-FFF2-40B4-BE49-F238E27FC236}">
              <a16:creationId xmlns:a16="http://schemas.microsoft.com/office/drawing/2014/main" id="{D6897C2F-58A0-457D-AB7B-058493AC6F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8" name="AutoShape 3" descr="(question)">
          <a:extLst>
            <a:ext uri="{FF2B5EF4-FFF2-40B4-BE49-F238E27FC236}">
              <a16:creationId xmlns:a16="http://schemas.microsoft.com/office/drawing/2014/main" id="{2F23FC5E-8237-43CC-B9D8-233451A605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199" name="AutoShape 3" descr="(question)">
          <a:extLst>
            <a:ext uri="{FF2B5EF4-FFF2-40B4-BE49-F238E27FC236}">
              <a16:creationId xmlns:a16="http://schemas.microsoft.com/office/drawing/2014/main" id="{50E9CCDC-09CD-4151-A902-779D9F55401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200" name="AutoShape 3" descr="(question)">
          <a:extLst>
            <a:ext uri="{FF2B5EF4-FFF2-40B4-BE49-F238E27FC236}">
              <a16:creationId xmlns:a16="http://schemas.microsoft.com/office/drawing/2014/main" id="{D61512BB-6CA8-4D5D-8FE7-C036A2CBC5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201" name="AutoShape 3" descr="(question)">
          <a:extLst>
            <a:ext uri="{FF2B5EF4-FFF2-40B4-BE49-F238E27FC236}">
              <a16:creationId xmlns:a16="http://schemas.microsoft.com/office/drawing/2014/main" id="{C49CD172-7144-4D23-BB41-67DDE17088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202" name="AutoShape 3" descr="(question)">
          <a:extLst>
            <a:ext uri="{FF2B5EF4-FFF2-40B4-BE49-F238E27FC236}">
              <a16:creationId xmlns:a16="http://schemas.microsoft.com/office/drawing/2014/main" id="{94AC2ADB-A9DE-4CA6-999C-1C728772BF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11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3" name="AutoShape 3" descr="(question)">
          <a:extLst>
            <a:ext uri="{FF2B5EF4-FFF2-40B4-BE49-F238E27FC236}">
              <a16:creationId xmlns:a16="http://schemas.microsoft.com/office/drawing/2014/main" id="{0689A31E-9D6B-442F-B93C-7FD507FB66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4" name="AutoShape 3" descr="(question)">
          <a:extLst>
            <a:ext uri="{FF2B5EF4-FFF2-40B4-BE49-F238E27FC236}">
              <a16:creationId xmlns:a16="http://schemas.microsoft.com/office/drawing/2014/main" id="{6FA36448-31AF-4EC2-8EC9-A4DDC3AD7BA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5" name="AutoShape 3" descr="(question)">
          <a:extLst>
            <a:ext uri="{FF2B5EF4-FFF2-40B4-BE49-F238E27FC236}">
              <a16:creationId xmlns:a16="http://schemas.microsoft.com/office/drawing/2014/main" id="{50385975-C748-4B1A-8094-8B4A91FDC3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6" name="AutoShape 3" descr="(question)">
          <a:extLst>
            <a:ext uri="{FF2B5EF4-FFF2-40B4-BE49-F238E27FC236}">
              <a16:creationId xmlns:a16="http://schemas.microsoft.com/office/drawing/2014/main" id="{6FC74E38-7004-423A-B0BA-A85D672271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7" name="AutoShape 3" descr="(question)">
          <a:extLst>
            <a:ext uri="{FF2B5EF4-FFF2-40B4-BE49-F238E27FC236}">
              <a16:creationId xmlns:a16="http://schemas.microsoft.com/office/drawing/2014/main" id="{FF28E4A6-83A4-4BC1-B2CE-D629CA4132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8" name="AutoShape 3" descr="(question)">
          <a:extLst>
            <a:ext uri="{FF2B5EF4-FFF2-40B4-BE49-F238E27FC236}">
              <a16:creationId xmlns:a16="http://schemas.microsoft.com/office/drawing/2014/main" id="{022F5231-F606-48D8-917B-C79ACC63E3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09" name="AutoShape 3" descr="(question)">
          <a:extLst>
            <a:ext uri="{FF2B5EF4-FFF2-40B4-BE49-F238E27FC236}">
              <a16:creationId xmlns:a16="http://schemas.microsoft.com/office/drawing/2014/main" id="{1A27E174-E9C1-4B23-9CD5-8AAB45DA792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0" name="AutoShape 3" descr="(question)">
          <a:extLst>
            <a:ext uri="{FF2B5EF4-FFF2-40B4-BE49-F238E27FC236}">
              <a16:creationId xmlns:a16="http://schemas.microsoft.com/office/drawing/2014/main" id="{A19C1058-65A5-4CA0-B5DC-367EEF0879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1" name="AutoShape 3" descr="(question)">
          <a:extLst>
            <a:ext uri="{FF2B5EF4-FFF2-40B4-BE49-F238E27FC236}">
              <a16:creationId xmlns:a16="http://schemas.microsoft.com/office/drawing/2014/main" id="{2E71CA10-D1BA-4967-B181-54622BC960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2" name="AutoShape 3" descr="(question)">
          <a:extLst>
            <a:ext uri="{FF2B5EF4-FFF2-40B4-BE49-F238E27FC236}">
              <a16:creationId xmlns:a16="http://schemas.microsoft.com/office/drawing/2014/main" id="{AD2CAB0D-7385-4193-99DB-A475B48347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3" name="AutoShape 3" descr="(question)">
          <a:extLst>
            <a:ext uri="{FF2B5EF4-FFF2-40B4-BE49-F238E27FC236}">
              <a16:creationId xmlns:a16="http://schemas.microsoft.com/office/drawing/2014/main" id="{5A3A6F00-AFE6-45E1-9966-9397DD899A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4" name="AutoShape 3" descr="(question)">
          <a:extLst>
            <a:ext uri="{FF2B5EF4-FFF2-40B4-BE49-F238E27FC236}">
              <a16:creationId xmlns:a16="http://schemas.microsoft.com/office/drawing/2014/main" id="{95FDF863-668B-494F-8B91-0F30613B30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5" name="AutoShape 3" descr="(question)">
          <a:extLst>
            <a:ext uri="{FF2B5EF4-FFF2-40B4-BE49-F238E27FC236}">
              <a16:creationId xmlns:a16="http://schemas.microsoft.com/office/drawing/2014/main" id="{69C3F9D8-A9B4-44B5-8668-22D10DDF2F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6" name="AutoShape 3" descr="(question)">
          <a:extLst>
            <a:ext uri="{FF2B5EF4-FFF2-40B4-BE49-F238E27FC236}">
              <a16:creationId xmlns:a16="http://schemas.microsoft.com/office/drawing/2014/main" id="{ED1B0DA4-7679-46D7-9D8C-BEB057AC40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217" name="AutoShape 3" descr="(question)">
          <a:extLst>
            <a:ext uri="{FF2B5EF4-FFF2-40B4-BE49-F238E27FC236}">
              <a16:creationId xmlns:a16="http://schemas.microsoft.com/office/drawing/2014/main" id="{34887021-1910-4006-AD1A-A1C2776F45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354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18" name="AutoShape 3" descr="(question)">
          <a:extLst>
            <a:ext uri="{FF2B5EF4-FFF2-40B4-BE49-F238E27FC236}">
              <a16:creationId xmlns:a16="http://schemas.microsoft.com/office/drawing/2014/main" id="{5C6B92A1-B5E8-4958-A2BE-3661017AC2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19" name="AutoShape 3" descr="(question)">
          <a:extLst>
            <a:ext uri="{FF2B5EF4-FFF2-40B4-BE49-F238E27FC236}">
              <a16:creationId xmlns:a16="http://schemas.microsoft.com/office/drawing/2014/main" id="{698121CB-2358-462A-A6BC-A146201E929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0" name="AutoShape 3" descr="(question)">
          <a:extLst>
            <a:ext uri="{FF2B5EF4-FFF2-40B4-BE49-F238E27FC236}">
              <a16:creationId xmlns:a16="http://schemas.microsoft.com/office/drawing/2014/main" id="{4A126C21-F361-4AD6-BCF3-148CB1081D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1" name="AutoShape 3" descr="(question)">
          <a:extLst>
            <a:ext uri="{FF2B5EF4-FFF2-40B4-BE49-F238E27FC236}">
              <a16:creationId xmlns:a16="http://schemas.microsoft.com/office/drawing/2014/main" id="{7340E3CE-F579-470C-9A9E-0CA21CED58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2" name="AutoShape 3" descr="(question)">
          <a:extLst>
            <a:ext uri="{FF2B5EF4-FFF2-40B4-BE49-F238E27FC236}">
              <a16:creationId xmlns:a16="http://schemas.microsoft.com/office/drawing/2014/main" id="{9B90C4BE-7E66-41D1-A278-AC0D90036B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3" name="AutoShape 3" descr="(question)">
          <a:extLst>
            <a:ext uri="{FF2B5EF4-FFF2-40B4-BE49-F238E27FC236}">
              <a16:creationId xmlns:a16="http://schemas.microsoft.com/office/drawing/2014/main" id="{301C2BB5-2B9F-4B79-8DE9-01F4EA26E1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4" name="AutoShape 3" descr="(question)">
          <a:extLst>
            <a:ext uri="{FF2B5EF4-FFF2-40B4-BE49-F238E27FC236}">
              <a16:creationId xmlns:a16="http://schemas.microsoft.com/office/drawing/2014/main" id="{D02F0500-57D2-4163-A080-0D4C517785D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5" name="AutoShape 3" descr="(question)">
          <a:extLst>
            <a:ext uri="{FF2B5EF4-FFF2-40B4-BE49-F238E27FC236}">
              <a16:creationId xmlns:a16="http://schemas.microsoft.com/office/drawing/2014/main" id="{DD7C7E45-2CBA-45EF-8DE5-AFA99930F4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6" name="AutoShape 3" descr="(question)">
          <a:extLst>
            <a:ext uri="{FF2B5EF4-FFF2-40B4-BE49-F238E27FC236}">
              <a16:creationId xmlns:a16="http://schemas.microsoft.com/office/drawing/2014/main" id="{862660E1-D76E-48CB-A182-BD2C81966F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7" name="AutoShape 3" descr="(question)">
          <a:extLst>
            <a:ext uri="{FF2B5EF4-FFF2-40B4-BE49-F238E27FC236}">
              <a16:creationId xmlns:a16="http://schemas.microsoft.com/office/drawing/2014/main" id="{A99A2998-D90B-441B-BF91-5507BBE92C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8" name="AutoShape 3" descr="(question)">
          <a:extLst>
            <a:ext uri="{FF2B5EF4-FFF2-40B4-BE49-F238E27FC236}">
              <a16:creationId xmlns:a16="http://schemas.microsoft.com/office/drawing/2014/main" id="{F3B4BC42-AC96-42A1-B36D-0FB8C429A2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29" name="AutoShape 3" descr="(question)">
          <a:extLst>
            <a:ext uri="{FF2B5EF4-FFF2-40B4-BE49-F238E27FC236}">
              <a16:creationId xmlns:a16="http://schemas.microsoft.com/office/drawing/2014/main" id="{5CABE517-4AAE-434E-9EE6-EC0B605045F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30" name="AutoShape 3" descr="(question)">
          <a:extLst>
            <a:ext uri="{FF2B5EF4-FFF2-40B4-BE49-F238E27FC236}">
              <a16:creationId xmlns:a16="http://schemas.microsoft.com/office/drawing/2014/main" id="{1ADC911B-906F-4005-9BCF-41D7A2835B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31" name="AutoShape 3" descr="(question)">
          <a:extLst>
            <a:ext uri="{FF2B5EF4-FFF2-40B4-BE49-F238E27FC236}">
              <a16:creationId xmlns:a16="http://schemas.microsoft.com/office/drawing/2014/main" id="{2408D562-6229-419C-BA8B-C2504ED33A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32" name="AutoShape 3" descr="(question)">
          <a:extLst>
            <a:ext uri="{FF2B5EF4-FFF2-40B4-BE49-F238E27FC236}">
              <a16:creationId xmlns:a16="http://schemas.microsoft.com/office/drawing/2014/main" id="{57F097A8-7847-4E87-9B03-4C5F92B268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3" name="AutoShape 3" descr="(question)">
          <a:extLst>
            <a:ext uri="{FF2B5EF4-FFF2-40B4-BE49-F238E27FC236}">
              <a16:creationId xmlns:a16="http://schemas.microsoft.com/office/drawing/2014/main" id="{85A84E1A-B3CC-4E33-8BC2-06BBD8D5C4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4" name="AutoShape 3" descr="(question)">
          <a:extLst>
            <a:ext uri="{FF2B5EF4-FFF2-40B4-BE49-F238E27FC236}">
              <a16:creationId xmlns:a16="http://schemas.microsoft.com/office/drawing/2014/main" id="{6A56F2E5-3AB3-4128-B782-23E124B7174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5" name="AutoShape 3" descr="(question)">
          <a:extLst>
            <a:ext uri="{FF2B5EF4-FFF2-40B4-BE49-F238E27FC236}">
              <a16:creationId xmlns:a16="http://schemas.microsoft.com/office/drawing/2014/main" id="{8010B008-12EE-433A-8A55-C2083B1DC1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6" name="AutoShape 3" descr="(question)">
          <a:extLst>
            <a:ext uri="{FF2B5EF4-FFF2-40B4-BE49-F238E27FC236}">
              <a16:creationId xmlns:a16="http://schemas.microsoft.com/office/drawing/2014/main" id="{8A190C7F-475F-4101-846C-B3B6488765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7" name="AutoShape 3" descr="(question)">
          <a:extLst>
            <a:ext uri="{FF2B5EF4-FFF2-40B4-BE49-F238E27FC236}">
              <a16:creationId xmlns:a16="http://schemas.microsoft.com/office/drawing/2014/main" id="{9DCE7E3A-73A8-4063-91AC-E22E44F016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8" name="AutoShape 3" descr="(question)">
          <a:extLst>
            <a:ext uri="{FF2B5EF4-FFF2-40B4-BE49-F238E27FC236}">
              <a16:creationId xmlns:a16="http://schemas.microsoft.com/office/drawing/2014/main" id="{4B2FF921-C105-4E95-A920-8A19DF9F27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39" name="AutoShape 3" descr="(question)">
          <a:extLst>
            <a:ext uri="{FF2B5EF4-FFF2-40B4-BE49-F238E27FC236}">
              <a16:creationId xmlns:a16="http://schemas.microsoft.com/office/drawing/2014/main" id="{3F12ACE3-7629-426D-85F0-8B7CF95B342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0" name="AutoShape 3" descr="(question)">
          <a:extLst>
            <a:ext uri="{FF2B5EF4-FFF2-40B4-BE49-F238E27FC236}">
              <a16:creationId xmlns:a16="http://schemas.microsoft.com/office/drawing/2014/main" id="{AFBF62AC-DE11-4D77-A3DA-7A0D00F430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1" name="AutoShape 3" descr="(question)">
          <a:extLst>
            <a:ext uri="{FF2B5EF4-FFF2-40B4-BE49-F238E27FC236}">
              <a16:creationId xmlns:a16="http://schemas.microsoft.com/office/drawing/2014/main" id="{6652812D-361A-4E8B-A23F-E449A81E35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2" name="AutoShape 3" descr="(question)">
          <a:extLst>
            <a:ext uri="{FF2B5EF4-FFF2-40B4-BE49-F238E27FC236}">
              <a16:creationId xmlns:a16="http://schemas.microsoft.com/office/drawing/2014/main" id="{633B3754-8F3C-46FE-9AB7-8D1EFDC979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3" name="AutoShape 3" descr="(question)">
          <a:extLst>
            <a:ext uri="{FF2B5EF4-FFF2-40B4-BE49-F238E27FC236}">
              <a16:creationId xmlns:a16="http://schemas.microsoft.com/office/drawing/2014/main" id="{9FCF7996-3348-4922-9F92-40BE25D5DD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4" name="AutoShape 3" descr="(question)">
          <a:extLst>
            <a:ext uri="{FF2B5EF4-FFF2-40B4-BE49-F238E27FC236}">
              <a16:creationId xmlns:a16="http://schemas.microsoft.com/office/drawing/2014/main" id="{E4A85962-A08C-47D1-A0F5-2D56D6650B2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5" name="AutoShape 3" descr="(question)">
          <a:extLst>
            <a:ext uri="{FF2B5EF4-FFF2-40B4-BE49-F238E27FC236}">
              <a16:creationId xmlns:a16="http://schemas.microsoft.com/office/drawing/2014/main" id="{69993DD0-F50D-46E2-A54E-FD50B45202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6" name="AutoShape 3" descr="(question)">
          <a:extLst>
            <a:ext uri="{FF2B5EF4-FFF2-40B4-BE49-F238E27FC236}">
              <a16:creationId xmlns:a16="http://schemas.microsoft.com/office/drawing/2014/main" id="{91C78E63-0B53-4A09-8862-7DE6D608F0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37</xdr:row>
      <xdr:rowOff>0</xdr:rowOff>
    </xdr:from>
    <xdr:ext cx="304800" cy="304800"/>
    <xdr:sp macro="" textlink="">
      <xdr:nvSpPr>
        <xdr:cNvPr id="247" name="AutoShape 3" descr="(question)">
          <a:extLst>
            <a:ext uri="{FF2B5EF4-FFF2-40B4-BE49-F238E27FC236}">
              <a16:creationId xmlns:a16="http://schemas.microsoft.com/office/drawing/2014/main" id="{CF46057F-A430-4F9D-86AE-A5DF0F4748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782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48" name="AutoShape 3" descr="(question)">
          <a:extLst>
            <a:ext uri="{FF2B5EF4-FFF2-40B4-BE49-F238E27FC236}">
              <a16:creationId xmlns:a16="http://schemas.microsoft.com/office/drawing/2014/main" id="{7FC30DBE-D925-4B84-A7E6-E4EE06B553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49" name="AutoShape 3" descr="(question)">
          <a:extLst>
            <a:ext uri="{FF2B5EF4-FFF2-40B4-BE49-F238E27FC236}">
              <a16:creationId xmlns:a16="http://schemas.microsoft.com/office/drawing/2014/main" id="{8411CB39-194F-4E94-B1EC-AA79F7FB0DB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0" name="AutoShape 3" descr="(question)">
          <a:extLst>
            <a:ext uri="{FF2B5EF4-FFF2-40B4-BE49-F238E27FC236}">
              <a16:creationId xmlns:a16="http://schemas.microsoft.com/office/drawing/2014/main" id="{F1599B31-072F-470F-932A-D4575D8885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1" name="AutoShape 3" descr="(question)">
          <a:extLst>
            <a:ext uri="{FF2B5EF4-FFF2-40B4-BE49-F238E27FC236}">
              <a16:creationId xmlns:a16="http://schemas.microsoft.com/office/drawing/2014/main" id="{C6C2537C-549B-4568-842D-708161FF62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2" name="AutoShape 3" descr="(question)">
          <a:extLst>
            <a:ext uri="{FF2B5EF4-FFF2-40B4-BE49-F238E27FC236}">
              <a16:creationId xmlns:a16="http://schemas.microsoft.com/office/drawing/2014/main" id="{DAB7C9F8-DDA0-4290-BC07-55986C90A6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3" name="AutoShape 3" descr="(question)">
          <a:extLst>
            <a:ext uri="{FF2B5EF4-FFF2-40B4-BE49-F238E27FC236}">
              <a16:creationId xmlns:a16="http://schemas.microsoft.com/office/drawing/2014/main" id="{621E0179-FBCE-490B-8C94-9FFB4F6F31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4" name="AutoShape 3" descr="(question)">
          <a:extLst>
            <a:ext uri="{FF2B5EF4-FFF2-40B4-BE49-F238E27FC236}">
              <a16:creationId xmlns:a16="http://schemas.microsoft.com/office/drawing/2014/main" id="{EBD7EFF9-EB06-47B0-817E-69ABAF4AB7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5" name="AutoShape 3" descr="(question)">
          <a:extLst>
            <a:ext uri="{FF2B5EF4-FFF2-40B4-BE49-F238E27FC236}">
              <a16:creationId xmlns:a16="http://schemas.microsoft.com/office/drawing/2014/main" id="{9AD85562-8FE9-4DC1-BD1E-C7EE9AFB30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6" name="AutoShape 3" descr="(question)">
          <a:extLst>
            <a:ext uri="{FF2B5EF4-FFF2-40B4-BE49-F238E27FC236}">
              <a16:creationId xmlns:a16="http://schemas.microsoft.com/office/drawing/2014/main" id="{6267BE74-89C4-4AE7-A13E-CF16E2CD25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7" name="AutoShape 3" descr="(question)">
          <a:extLst>
            <a:ext uri="{FF2B5EF4-FFF2-40B4-BE49-F238E27FC236}">
              <a16:creationId xmlns:a16="http://schemas.microsoft.com/office/drawing/2014/main" id="{72D96AC6-0A98-4830-ABF1-261BDDA8DF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8" name="AutoShape 3" descr="(question)">
          <a:extLst>
            <a:ext uri="{FF2B5EF4-FFF2-40B4-BE49-F238E27FC236}">
              <a16:creationId xmlns:a16="http://schemas.microsoft.com/office/drawing/2014/main" id="{36994821-1F8D-48F9-84AD-DC3CA65EFD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59" name="AutoShape 3" descr="(question)">
          <a:extLst>
            <a:ext uri="{FF2B5EF4-FFF2-40B4-BE49-F238E27FC236}">
              <a16:creationId xmlns:a16="http://schemas.microsoft.com/office/drawing/2014/main" id="{92482354-9A5F-4396-8887-6F5B4605578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60" name="AutoShape 3" descr="(question)">
          <a:extLst>
            <a:ext uri="{FF2B5EF4-FFF2-40B4-BE49-F238E27FC236}">
              <a16:creationId xmlns:a16="http://schemas.microsoft.com/office/drawing/2014/main" id="{0954C13F-6023-427F-8757-F7107BED54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61" name="AutoShape 3" descr="(question)">
          <a:extLst>
            <a:ext uri="{FF2B5EF4-FFF2-40B4-BE49-F238E27FC236}">
              <a16:creationId xmlns:a16="http://schemas.microsoft.com/office/drawing/2014/main" id="{DBD55BFB-A0CD-4EF6-BB34-1F0E54D7F8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38</xdr:row>
      <xdr:rowOff>0</xdr:rowOff>
    </xdr:from>
    <xdr:ext cx="304800" cy="304800"/>
    <xdr:sp macro="" textlink="">
      <xdr:nvSpPr>
        <xdr:cNvPr id="262" name="AutoShape 3" descr="(question)">
          <a:extLst>
            <a:ext uri="{FF2B5EF4-FFF2-40B4-BE49-F238E27FC236}">
              <a16:creationId xmlns:a16="http://schemas.microsoft.com/office/drawing/2014/main" id="{106EED58-988C-4C0F-8158-2728AE951E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09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3" name="AutoShape 3" descr="(question)">
          <a:extLst>
            <a:ext uri="{FF2B5EF4-FFF2-40B4-BE49-F238E27FC236}">
              <a16:creationId xmlns:a16="http://schemas.microsoft.com/office/drawing/2014/main" id="{9A12004D-21C8-4576-841C-75F51D1224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4" name="AutoShape 3" descr="(question)">
          <a:extLst>
            <a:ext uri="{FF2B5EF4-FFF2-40B4-BE49-F238E27FC236}">
              <a16:creationId xmlns:a16="http://schemas.microsoft.com/office/drawing/2014/main" id="{0728A764-F4FC-4113-A8F4-143012511D0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5" name="AutoShape 3" descr="(question)">
          <a:extLst>
            <a:ext uri="{FF2B5EF4-FFF2-40B4-BE49-F238E27FC236}">
              <a16:creationId xmlns:a16="http://schemas.microsoft.com/office/drawing/2014/main" id="{E32695E0-7302-450A-A81D-836532AFC58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6" name="AutoShape 3" descr="(question)">
          <a:extLst>
            <a:ext uri="{FF2B5EF4-FFF2-40B4-BE49-F238E27FC236}">
              <a16:creationId xmlns:a16="http://schemas.microsoft.com/office/drawing/2014/main" id="{DE3F0ED9-5CF8-4DAD-B895-7FEC80FC8D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7" name="AutoShape 3" descr="(question)">
          <a:extLst>
            <a:ext uri="{FF2B5EF4-FFF2-40B4-BE49-F238E27FC236}">
              <a16:creationId xmlns:a16="http://schemas.microsoft.com/office/drawing/2014/main" id="{10AB6A39-38E3-409B-83FE-E697E89953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8" name="AutoShape 3" descr="(question)">
          <a:extLst>
            <a:ext uri="{FF2B5EF4-FFF2-40B4-BE49-F238E27FC236}">
              <a16:creationId xmlns:a16="http://schemas.microsoft.com/office/drawing/2014/main" id="{291A44E3-B0DF-4026-9925-208BEC003E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69" name="AutoShape 3" descr="(question)">
          <a:extLst>
            <a:ext uri="{FF2B5EF4-FFF2-40B4-BE49-F238E27FC236}">
              <a16:creationId xmlns:a16="http://schemas.microsoft.com/office/drawing/2014/main" id="{4A4D0CEA-6824-465C-8EAF-E070044292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0" name="AutoShape 3" descr="(question)">
          <a:extLst>
            <a:ext uri="{FF2B5EF4-FFF2-40B4-BE49-F238E27FC236}">
              <a16:creationId xmlns:a16="http://schemas.microsoft.com/office/drawing/2014/main" id="{139C7708-476D-4D7B-8A95-0CDEED9F79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1" name="AutoShape 3" descr="(question)">
          <a:extLst>
            <a:ext uri="{FF2B5EF4-FFF2-40B4-BE49-F238E27FC236}">
              <a16:creationId xmlns:a16="http://schemas.microsoft.com/office/drawing/2014/main" id="{6710556C-D85F-499A-B7D0-3086C55518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2" name="AutoShape 3" descr="(question)">
          <a:extLst>
            <a:ext uri="{FF2B5EF4-FFF2-40B4-BE49-F238E27FC236}">
              <a16:creationId xmlns:a16="http://schemas.microsoft.com/office/drawing/2014/main" id="{046623AA-9D20-4523-BC3D-05A7A9CEF1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3" name="AutoShape 3" descr="(question)">
          <a:extLst>
            <a:ext uri="{FF2B5EF4-FFF2-40B4-BE49-F238E27FC236}">
              <a16:creationId xmlns:a16="http://schemas.microsoft.com/office/drawing/2014/main" id="{56E58CFC-7F89-4857-AF90-D80D175E28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4" name="AutoShape 3" descr="(question)">
          <a:extLst>
            <a:ext uri="{FF2B5EF4-FFF2-40B4-BE49-F238E27FC236}">
              <a16:creationId xmlns:a16="http://schemas.microsoft.com/office/drawing/2014/main" id="{3F3F8DEB-9D37-4A5F-AA79-344F150ED6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5" name="AutoShape 3" descr="(question)">
          <a:extLst>
            <a:ext uri="{FF2B5EF4-FFF2-40B4-BE49-F238E27FC236}">
              <a16:creationId xmlns:a16="http://schemas.microsoft.com/office/drawing/2014/main" id="{E10F7D8A-FE41-482D-843D-3F084C6F35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6" name="AutoShape 3" descr="(question)">
          <a:extLst>
            <a:ext uri="{FF2B5EF4-FFF2-40B4-BE49-F238E27FC236}">
              <a16:creationId xmlns:a16="http://schemas.microsoft.com/office/drawing/2014/main" id="{D935DC99-0601-4521-9DEA-D78E171948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7" name="AutoShape 3" descr="(question)">
          <a:extLst>
            <a:ext uri="{FF2B5EF4-FFF2-40B4-BE49-F238E27FC236}">
              <a16:creationId xmlns:a16="http://schemas.microsoft.com/office/drawing/2014/main" id="{EF77D19B-B6A3-4537-BCBB-6B8A783E10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8" name="AutoShape 3" descr="(question)">
          <a:extLst>
            <a:ext uri="{FF2B5EF4-FFF2-40B4-BE49-F238E27FC236}">
              <a16:creationId xmlns:a16="http://schemas.microsoft.com/office/drawing/2014/main" id="{86945570-A153-4288-8042-49723BC92A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79" name="AutoShape 3" descr="(question)">
          <a:extLst>
            <a:ext uri="{FF2B5EF4-FFF2-40B4-BE49-F238E27FC236}">
              <a16:creationId xmlns:a16="http://schemas.microsoft.com/office/drawing/2014/main" id="{FF30C21E-1B94-4C7A-A874-B92132D2D6E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0" name="AutoShape 3" descr="(question)">
          <a:extLst>
            <a:ext uri="{FF2B5EF4-FFF2-40B4-BE49-F238E27FC236}">
              <a16:creationId xmlns:a16="http://schemas.microsoft.com/office/drawing/2014/main" id="{22DC979E-1F9B-43A5-931C-6434FAE7D2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1" name="AutoShape 3" descr="(question)">
          <a:extLst>
            <a:ext uri="{FF2B5EF4-FFF2-40B4-BE49-F238E27FC236}">
              <a16:creationId xmlns:a16="http://schemas.microsoft.com/office/drawing/2014/main" id="{5F9E5CDF-D3D7-4BD2-BAD3-FF42ABD9E0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2" name="AutoShape 3" descr="(question)">
          <a:extLst>
            <a:ext uri="{FF2B5EF4-FFF2-40B4-BE49-F238E27FC236}">
              <a16:creationId xmlns:a16="http://schemas.microsoft.com/office/drawing/2014/main" id="{A032E92D-524E-4504-851A-1CDAB31893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3" name="AutoShape 3" descr="(question)">
          <a:extLst>
            <a:ext uri="{FF2B5EF4-FFF2-40B4-BE49-F238E27FC236}">
              <a16:creationId xmlns:a16="http://schemas.microsoft.com/office/drawing/2014/main" id="{CA87ADE8-EFD0-4CDF-B85B-6E1085B61A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4" name="AutoShape 3" descr="(question)">
          <a:extLst>
            <a:ext uri="{FF2B5EF4-FFF2-40B4-BE49-F238E27FC236}">
              <a16:creationId xmlns:a16="http://schemas.microsoft.com/office/drawing/2014/main" id="{458FF13F-7D5E-491A-91F0-A7331B84266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5" name="AutoShape 3" descr="(question)">
          <a:extLst>
            <a:ext uri="{FF2B5EF4-FFF2-40B4-BE49-F238E27FC236}">
              <a16:creationId xmlns:a16="http://schemas.microsoft.com/office/drawing/2014/main" id="{4FE0931D-9FE3-4290-81F0-1B2F5043EC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6" name="AutoShape 3" descr="(question)">
          <a:extLst>
            <a:ext uri="{FF2B5EF4-FFF2-40B4-BE49-F238E27FC236}">
              <a16:creationId xmlns:a16="http://schemas.microsoft.com/office/drawing/2014/main" id="{2C37D43E-233A-46E1-84B8-61872EEF25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7" name="AutoShape 3" descr="(question)">
          <a:extLst>
            <a:ext uri="{FF2B5EF4-FFF2-40B4-BE49-F238E27FC236}">
              <a16:creationId xmlns:a16="http://schemas.microsoft.com/office/drawing/2014/main" id="{8068DC73-7AC4-451D-8C38-5485BBCCF7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8" name="AutoShape 3" descr="(question)">
          <a:extLst>
            <a:ext uri="{FF2B5EF4-FFF2-40B4-BE49-F238E27FC236}">
              <a16:creationId xmlns:a16="http://schemas.microsoft.com/office/drawing/2014/main" id="{97F0D9F6-B7B3-4199-8830-9A9EB0E257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89" name="AutoShape 3" descr="(question)">
          <a:extLst>
            <a:ext uri="{FF2B5EF4-FFF2-40B4-BE49-F238E27FC236}">
              <a16:creationId xmlns:a16="http://schemas.microsoft.com/office/drawing/2014/main" id="{144DA88C-4067-49BD-9F4C-6EB20E1FA1E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90" name="AutoShape 3" descr="(question)">
          <a:extLst>
            <a:ext uri="{FF2B5EF4-FFF2-40B4-BE49-F238E27FC236}">
              <a16:creationId xmlns:a16="http://schemas.microsoft.com/office/drawing/2014/main" id="{B3A36255-E3E8-436B-AEB1-669CA576EA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91" name="AutoShape 3" descr="(question)">
          <a:extLst>
            <a:ext uri="{FF2B5EF4-FFF2-40B4-BE49-F238E27FC236}">
              <a16:creationId xmlns:a16="http://schemas.microsoft.com/office/drawing/2014/main" id="{877C09CE-BACB-4991-A1F9-D70FC20AF7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292" name="AutoShape 3" descr="(question)">
          <a:extLst>
            <a:ext uri="{FF2B5EF4-FFF2-40B4-BE49-F238E27FC236}">
              <a16:creationId xmlns:a16="http://schemas.microsoft.com/office/drawing/2014/main" id="{36BE4E12-0466-4F2D-9165-17612E4064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696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3" name="AutoShape 3" descr="(question)">
          <a:extLst>
            <a:ext uri="{FF2B5EF4-FFF2-40B4-BE49-F238E27FC236}">
              <a16:creationId xmlns:a16="http://schemas.microsoft.com/office/drawing/2014/main" id="{B3560871-31DD-4A68-B218-53FCFA513B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4" name="AutoShape 3" descr="(question)">
          <a:extLst>
            <a:ext uri="{FF2B5EF4-FFF2-40B4-BE49-F238E27FC236}">
              <a16:creationId xmlns:a16="http://schemas.microsoft.com/office/drawing/2014/main" id="{71B2848E-B451-42C6-90C3-CB383F32FE8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5" name="AutoShape 3" descr="(question)">
          <a:extLst>
            <a:ext uri="{FF2B5EF4-FFF2-40B4-BE49-F238E27FC236}">
              <a16:creationId xmlns:a16="http://schemas.microsoft.com/office/drawing/2014/main" id="{3788B626-FB6E-49E0-A867-D2BC3A0CBB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6" name="AutoShape 3" descr="(question)">
          <a:extLst>
            <a:ext uri="{FF2B5EF4-FFF2-40B4-BE49-F238E27FC236}">
              <a16:creationId xmlns:a16="http://schemas.microsoft.com/office/drawing/2014/main" id="{01AA12F5-4EA2-40EB-96BD-918928814D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7" name="AutoShape 3" descr="(question)">
          <a:extLst>
            <a:ext uri="{FF2B5EF4-FFF2-40B4-BE49-F238E27FC236}">
              <a16:creationId xmlns:a16="http://schemas.microsoft.com/office/drawing/2014/main" id="{E78272C8-481C-4AD7-9841-F02128C3CC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8" name="AutoShape 3" descr="(question)">
          <a:extLst>
            <a:ext uri="{FF2B5EF4-FFF2-40B4-BE49-F238E27FC236}">
              <a16:creationId xmlns:a16="http://schemas.microsoft.com/office/drawing/2014/main" id="{560EBBB4-8C1D-468D-9FD5-6D937CCC2A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299" name="AutoShape 3" descr="(question)">
          <a:extLst>
            <a:ext uri="{FF2B5EF4-FFF2-40B4-BE49-F238E27FC236}">
              <a16:creationId xmlns:a16="http://schemas.microsoft.com/office/drawing/2014/main" id="{48757BB3-139A-4DB2-9DE6-59FF3A4DA7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0" name="AutoShape 3" descr="(question)">
          <a:extLst>
            <a:ext uri="{FF2B5EF4-FFF2-40B4-BE49-F238E27FC236}">
              <a16:creationId xmlns:a16="http://schemas.microsoft.com/office/drawing/2014/main" id="{6F278689-A423-4E74-86E9-ED4AC9C3F4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1" name="AutoShape 3" descr="(question)">
          <a:extLst>
            <a:ext uri="{FF2B5EF4-FFF2-40B4-BE49-F238E27FC236}">
              <a16:creationId xmlns:a16="http://schemas.microsoft.com/office/drawing/2014/main" id="{BAE9F77F-0E13-4B49-BDC5-C83F0F8ADA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2" name="AutoShape 3" descr="(question)">
          <a:extLst>
            <a:ext uri="{FF2B5EF4-FFF2-40B4-BE49-F238E27FC236}">
              <a16:creationId xmlns:a16="http://schemas.microsoft.com/office/drawing/2014/main" id="{EC3A59E2-CC73-4282-B902-1970D601C2C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3" name="AutoShape 3" descr="(question)">
          <a:extLst>
            <a:ext uri="{FF2B5EF4-FFF2-40B4-BE49-F238E27FC236}">
              <a16:creationId xmlns:a16="http://schemas.microsoft.com/office/drawing/2014/main" id="{650B8DAE-49C1-4B3D-97CA-4031388132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4" name="AutoShape 3" descr="(question)">
          <a:extLst>
            <a:ext uri="{FF2B5EF4-FFF2-40B4-BE49-F238E27FC236}">
              <a16:creationId xmlns:a16="http://schemas.microsoft.com/office/drawing/2014/main" id="{1B748A26-1D8F-4A2B-B550-B6FC5CEB77B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5" name="AutoShape 3" descr="(question)">
          <a:extLst>
            <a:ext uri="{FF2B5EF4-FFF2-40B4-BE49-F238E27FC236}">
              <a16:creationId xmlns:a16="http://schemas.microsoft.com/office/drawing/2014/main" id="{F196748C-C60F-4CFC-BFA7-F79D172BFC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6" name="AutoShape 3" descr="(question)">
          <a:extLst>
            <a:ext uri="{FF2B5EF4-FFF2-40B4-BE49-F238E27FC236}">
              <a16:creationId xmlns:a16="http://schemas.microsoft.com/office/drawing/2014/main" id="{BE4495DB-33EA-4213-95E8-455202E4F9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7" name="AutoShape 3" descr="(question)">
          <a:extLst>
            <a:ext uri="{FF2B5EF4-FFF2-40B4-BE49-F238E27FC236}">
              <a16:creationId xmlns:a16="http://schemas.microsoft.com/office/drawing/2014/main" id="{C2ACECFD-C842-4A13-A63C-4BAA24F22C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8" name="AutoShape 3" descr="(question)">
          <a:extLst>
            <a:ext uri="{FF2B5EF4-FFF2-40B4-BE49-F238E27FC236}">
              <a16:creationId xmlns:a16="http://schemas.microsoft.com/office/drawing/2014/main" id="{81FD039D-F09B-4C08-9AEE-5806565BFC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09" name="AutoShape 3" descr="(question)">
          <a:extLst>
            <a:ext uri="{FF2B5EF4-FFF2-40B4-BE49-F238E27FC236}">
              <a16:creationId xmlns:a16="http://schemas.microsoft.com/office/drawing/2014/main" id="{4FD088F5-90F6-40CD-A95D-4C5671467E2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0" name="AutoShape 3" descr="(question)">
          <a:extLst>
            <a:ext uri="{FF2B5EF4-FFF2-40B4-BE49-F238E27FC236}">
              <a16:creationId xmlns:a16="http://schemas.microsoft.com/office/drawing/2014/main" id="{10DFEC72-72DB-4008-B034-1F874CD70D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1" name="AutoShape 3" descr="(question)">
          <a:extLst>
            <a:ext uri="{FF2B5EF4-FFF2-40B4-BE49-F238E27FC236}">
              <a16:creationId xmlns:a16="http://schemas.microsoft.com/office/drawing/2014/main" id="{826534C9-86EE-45D7-8247-5D711C9BD2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2" name="AutoShape 3" descr="(question)">
          <a:extLst>
            <a:ext uri="{FF2B5EF4-FFF2-40B4-BE49-F238E27FC236}">
              <a16:creationId xmlns:a16="http://schemas.microsoft.com/office/drawing/2014/main" id="{77E8433B-FDD7-44CF-9AA7-3CBF3992DF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3" name="AutoShape 3" descr="(question)">
          <a:extLst>
            <a:ext uri="{FF2B5EF4-FFF2-40B4-BE49-F238E27FC236}">
              <a16:creationId xmlns:a16="http://schemas.microsoft.com/office/drawing/2014/main" id="{0D1902B8-EB52-4C86-8194-E203FACAC6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4" name="AutoShape 3" descr="(question)">
          <a:extLst>
            <a:ext uri="{FF2B5EF4-FFF2-40B4-BE49-F238E27FC236}">
              <a16:creationId xmlns:a16="http://schemas.microsoft.com/office/drawing/2014/main" id="{A72518B3-84F1-4D92-8349-6F3616E2931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5" name="AutoShape 3" descr="(question)">
          <a:extLst>
            <a:ext uri="{FF2B5EF4-FFF2-40B4-BE49-F238E27FC236}">
              <a16:creationId xmlns:a16="http://schemas.microsoft.com/office/drawing/2014/main" id="{EC825C3B-84C7-4B13-8751-3FAE2DB8C6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6" name="AutoShape 3" descr="(question)">
          <a:extLst>
            <a:ext uri="{FF2B5EF4-FFF2-40B4-BE49-F238E27FC236}">
              <a16:creationId xmlns:a16="http://schemas.microsoft.com/office/drawing/2014/main" id="{947B8D10-28EB-4A5E-8BAD-482FF016B6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7" name="AutoShape 3" descr="(question)">
          <a:extLst>
            <a:ext uri="{FF2B5EF4-FFF2-40B4-BE49-F238E27FC236}">
              <a16:creationId xmlns:a16="http://schemas.microsoft.com/office/drawing/2014/main" id="{A4845556-9DD8-403B-9D87-CE283B18FA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8" name="AutoShape 3" descr="(question)">
          <a:extLst>
            <a:ext uri="{FF2B5EF4-FFF2-40B4-BE49-F238E27FC236}">
              <a16:creationId xmlns:a16="http://schemas.microsoft.com/office/drawing/2014/main" id="{6D70EE91-C387-42F6-AAB8-289B2D4825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19" name="AutoShape 3" descr="(question)">
          <a:extLst>
            <a:ext uri="{FF2B5EF4-FFF2-40B4-BE49-F238E27FC236}">
              <a16:creationId xmlns:a16="http://schemas.microsoft.com/office/drawing/2014/main" id="{EE4E6B6A-61EE-49A9-A3B3-4509A03519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0" name="AutoShape 3" descr="(question)">
          <a:extLst>
            <a:ext uri="{FF2B5EF4-FFF2-40B4-BE49-F238E27FC236}">
              <a16:creationId xmlns:a16="http://schemas.microsoft.com/office/drawing/2014/main" id="{7FA7728A-1D17-4060-AC52-3F187A0675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1" name="AutoShape 3" descr="(question)">
          <a:extLst>
            <a:ext uri="{FF2B5EF4-FFF2-40B4-BE49-F238E27FC236}">
              <a16:creationId xmlns:a16="http://schemas.microsoft.com/office/drawing/2014/main" id="{029D927B-F777-4CD4-B2B3-0802039DE7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2" name="AutoShape 3" descr="(question)">
          <a:extLst>
            <a:ext uri="{FF2B5EF4-FFF2-40B4-BE49-F238E27FC236}">
              <a16:creationId xmlns:a16="http://schemas.microsoft.com/office/drawing/2014/main" id="{3B1DE573-280E-4F1B-BC31-46E97F9DAB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3" name="AutoShape 3" descr="(question)">
          <a:extLst>
            <a:ext uri="{FF2B5EF4-FFF2-40B4-BE49-F238E27FC236}">
              <a16:creationId xmlns:a16="http://schemas.microsoft.com/office/drawing/2014/main" id="{A24F9AC9-3FA4-459B-9B8D-C3FBCEFDDE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4" name="AutoShape 3" descr="(question)">
          <a:extLst>
            <a:ext uri="{FF2B5EF4-FFF2-40B4-BE49-F238E27FC236}">
              <a16:creationId xmlns:a16="http://schemas.microsoft.com/office/drawing/2014/main" id="{8AA6D6F9-3C12-4816-A179-26C7160FD03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5" name="AutoShape 3" descr="(question)">
          <a:extLst>
            <a:ext uri="{FF2B5EF4-FFF2-40B4-BE49-F238E27FC236}">
              <a16:creationId xmlns:a16="http://schemas.microsoft.com/office/drawing/2014/main" id="{461A2C42-7FDE-49F5-ACEA-3B32232ACE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6" name="AutoShape 3" descr="(question)">
          <a:extLst>
            <a:ext uri="{FF2B5EF4-FFF2-40B4-BE49-F238E27FC236}">
              <a16:creationId xmlns:a16="http://schemas.microsoft.com/office/drawing/2014/main" id="{2AF9E0CE-4B04-401D-BDC6-B354A5D681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7" name="AutoShape 3" descr="(question)">
          <a:extLst>
            <a:ext uri="{FF2B5EF4-FFF2-40B4-BE49-F238E27FC236}">
              <a16:creationId xmlns:a16="http://schemas.microsoft.com/office/drawing/2014/main" id="{87B7CAE9-9377-44DC-842B-CC1CC1B11E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8" name="AutoShape 3" descr="(question)">
          <a:extLst>
            <a:ext uri="{FF2B5EF4-FFF2-40B4-BE49-F238E27FC236}">
              <a16:creationId xmlns:a16="http://schemas.microsoft.com/office/drawing/2014/main" id="{BB00BAB4-FC22-45AE-846C-2DFBADECF3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29" name="AutoShape 3" descr="(question)">
          <a:extLst>
            <a:ext uri="{FF2B5EF4-FFF2-40B4-BE49-F238E27FC236}">
              <a16:creationId xmlns:a16="http://schemas.microsoft.com/office/drawing/2014/main" id="{B6446311-4D84-4040-9F52-4F8167B5F72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0" name="AutoShape 3" descr="(question)">
          <a:extLst>
            <a:ext uri="{FF2B5EF4-FFF2-40B4-BE49-F238E27FC236}">
              <a16:creationId xmlns:a16="http://schemas.microsoft.com/office/drawing/2014/main" id="{386C9548-D7F6-4B23-86F0-DDD6B637A2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1" name="AutoShape 3" descr="(question)">
          <a:extLst>
            <a:ext uri="{FF2B5EF4-FFF2-40B4-BE49-F238E27FC236}">
              <a16:creationId xmlns:a16="http://schemas.microsoft.com/office/drawing/2014/main" id="{BAEE5CD2-88A0-4CDE-B216-323C0B114B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2" name="AutoShape 3" descr="(question)">
          <a:extLst>
            <a:ext uri="{FF2B5EF4-FFF2-40B4-BE49-F238E27FC236}">
              <a16:creationId xmlns:a16="http://schemas.microsoft.com/office/drawing/2014/main" id="{47B4D11E-9333-4864-A36E-E41DA81096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3" name="AutoShape 3" descr="(question)">
          <a:extLst>
            <a:ext uri="{FF2B5EF4-FFF2-40B4-BE49-F238E27FC236}">
              <a16:creationId xmlns:a16="http://schemas.microsoft.com/office/drawing/2014/main" id="{A4F982C6-D041-4F14-AFAE-F5C51EDCB8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4" name="AutoShape 3" descr="(question)">
          <a:extLst>
            <a:ext uri="{FF2B5EF4-FFF2-40B4-BE49-F238E27FC236}">
              <a16:creationId xmlns:a16="http://schemas.microsoft.com/office/drawing/2014/main" id="{5F3F7DBB-78D0-4A49-AEE8-E5CC5815F2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5" name="AutoShape 3" descr="(question)">
          <a:extLst>
            <a:ext uri="{FF2B5EF4-FFF2-40B4-BE49-F238E27FC236}">
              <a16:creationId xmlns:a16="http://schemas.microsoft.com/office/drawing/2014/main" id="{10E52EB1-D25C-458E-8046-1EAFCC4AAC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6" name="AutoShape 3" descr="(question)">
          <a:extLst>
            <a:ext uri="{FF2B5EF4-FFF2-40B4-BE49-F238E27FC236}">
              <a16:creationId xmlns:a16="http://schemas.microsoft.com/office/drawing/2014/main" id="{91B768CD-CEF0-4585-A94B-0BDC2D9E30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337" name="AutoShape 3" descr="(question)">
          <a:extLst>
            <a:ext uri="{FF2B5EF4-FFF2-40B4-BE49-F238E27FC236}">
              <a16:creationId xmlns:a16="http://schemas.microsoft.com/office/drawing/2014/main" id="{6DA80ADD-3F0D-44A0-A3BE-E11E7570B9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39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38" name="AutoShape 3" descr="(question)">
          <a:extLst>
            <a:ext uri="{FF2B5EF4-FFF2-40B4-BE49-F238E27FC236}">
              <a16:creationId xmlns:a16="http://schemas.microsoft.com/office/drawing/2014/main" id="{EF8D69B1-7E39-45FE-B8A4-EC6794AF53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39" name="AutoShape 3" descr="(question)">
          <a:extLst>
            <a:ext uri="{FF2B5EF4-FFF2-40B4-BE49-F238E27FC236}">
              <a16:creationId xmlns:a16="http://schemas.microsoft.com/office/drawing/2014/main" id="{61D4310C-56E0-45E3-814E-B391F8264B5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0" name="AutoShape 3" descr="(question)">
          <a:extLst>
            <a:ext uri="{FF2B5EF4-FFF2-40B4-BE49-F238E27FC236}">
              <a16:creationId xmlns:a16="http://schemas.microsoft.com/office/drawing/2014/main" id="{49D34BD5-C62F-4142-AA4F-7F522647F4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1" name="AutoShape 3" descr="(question)">
          <a:extLst>
            <a:ext uri="{FF2B5EF4-FFF2-40B4-BE49-F238E27FC236}">
              <a16:creationId xmlns:a16="http://schemas.microsoft.com/office/drawing/2014/main" id="{06B2B855-2722-4BE6-99BD-9722C9A967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2" name="AutoShape 3" descr="(question)">
          <a:extLst>
            <a:ext uri="{FF2B5EF4-FFF2-40B4-BE49-F238E27FC236}">
              <a16:creationId xmlns:a16="http://schemas.microsoft.com/office/drawing/2014/main" id="{73B9BD08-033F-4184-A71A-A28124DB10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3" name="AutoShape 3" descr="(question)">
          <a:extLst>
            <a:ext uri="{FF2B5EF4-FFF2-40B4-BE49-F238E27FC236}">
              <a16:creationId xmlns:a16="http://schemas.microsoft.com/office/drawing/2014/main" id="{7629C174-E776-4777-9499-B170D83A06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4" name="AutoShape 3" descr="(question)">
          <a:extLst>
            <a:ext uri="{FF2B5EF4-FFF2-40B4-BE49-F238E27FC236}">
              <a16:creationId xmlns:a16="http://schemas.microsoft.com/office/drawing/2014/main" id="{8491C99E-48B5-4694-8565-F73F642054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5" name="AutoShape 3" descr="(question)">
          <a:extLst>
            <a:ext uri="{FF2B5EF4-FFF2-40B4-BE49-F238E27FC236}">
              <a16:creationId xmlns:a16="http://schemas.microsoft.com/office/drawing/2014/main" id="{7891789D-0354-41EF-B7EB-E6831DE062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6" name="AutoShape 3" descr="(question)">
          <a:extLst>
            <a:ext uri="{FF2B5EF4-FFF2-40B4-BE49-F238E27FC236}">
              <a16:creationId xmlns:a16="http://schemas.microsoft.com/office/drawing/2014/main" id="{CB9AC7B9-156E-4076-B272-1DD3CFE8EA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7" name="AutoShape 3" descr="(question)">
          <a:extLst>
            <a:ext uri="{FF2B5EF4-FFF2-40B4-BE49-F238E27FC236}">
              <a16:creationId xmlns:a16="http://schemas.microsoft.com/office/drawing/2014/main" id="{8EBE8F57-53ED-4738-9E1D-5C52E41C63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8" name="AutoShape 3" descr="(question)">
          <a:extLst>
            <a:ext uri="{FF2B5EF4-FFF2-40B4-BE49-F238E27FC236}">
              <a16:creationId xmlns:a16="http://schemas.microsoft.com/office/drawing/2014/main" id="{D5909087-CE67-41CA-8C38-8E5BAA4D96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49" name="AutoShape 3" descr="(question)">
          <a:extLst>
            <a:ext uri="{FF2B5EF4-FFF2-40B4-BE49-F238E27FC236}">
              <a16:creationId xmlns:a16="http://schemas.microsoft.com/office/drawing/2014/main" id="{5277B211-A1A1-4200-9FE6-3018FCC41C3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0" name="AutoShape 3" descr="(question)">
          <a:extLst>
            <a:ext uri="{FF2B5EF4-FFF2-40B4-BE49-F238E27FC236}">
              <a16:creationId xmlns:a16="http://schemas.microsoft.com/office/drawing/2014/main" id="{391606FF-1EDF-46D8-A01B-4B93EA3411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1" name="AutoShape 3" descr="(question)">
          <a:extLst>
            <a:ext uri="{FF2B5EF4-FFF2-40B4-BE49-F238E27FC236}">
              <a16:creationId xmlns:a16="http://schemas.microsoft.com/office/drawing/2014/main" id="{ADA7AADA-DA78-40E8-9A97-E5F5F23AF5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2" name="AutoShape 3" descr="(question)">
          <a:extLst>
            <a:ext uri="{FF2B5EF4-FFF2-40B4-BE49-F238E27FC236}">
              <a16:creationId xmlns:a16="http://schemas.microsoft.com/office/drawing/2014/main" id="{B4737680-4629-4B6E-B037-AE76D50D00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3" name="AutoShape 3" descr="(question)">
          <a:extLst>
            <a:ext uri="{FF2B5EF4-FFF2-40B4-BE49-F238E27FC236}">
              <a16:creationId xmlns:a16="http://schemas.microsoft.com/office/drawing/2014/main" id="{1A103B50-B06E-46EB-9DB8-9F005DD711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4" name="AutoShape 3" descr="(question)">
          <a:extLst>
            <a:ext uri="{FF2B5EF4-FFF2-40B4-BE49-F238E27FC236}">
              <a16:creationId xmlns:a16="http://schemas.microsoft.com/office/drawing/2014/main" id="{09D649FC-1E29-452F-B696-C8059709C73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5" name="AutoShape 3" descr="(question)">
          <a:extLst>
            <a:ext uri="{FF2B5EF4-FFF2-40B4-BE49-F238E27FC236}">
              <a16:creationId xmlns:a16="http://schemas.microsoft.com/office/drawing/2014/main" id="{C12B0821-88E3-445D-9D30-1EF479F0BE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6" name="AutoShape 3" descr="(question)">
          <a:extLst>
            <a:ext uri="{FF2B5EF4-FFF2-40B4-BE49-F238E27FC236}">
              <a16:creationId xmlns:a16="http://schemas.microsoft.com/office/drawing/2014/main" id="{E410FFBE-72DC-4042-8115-C0F64BC5FC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7" name="AutoShape 3" descr="(question)">
          <a:extLst>
            <a:ext uri="{FF2B5EF4-FFF2-40B4-BE49-F238E27FC236}">
              <a16:creationId xmlns:a16="http://schemas.microsoft.com/office/drawing/2014/main" id="{700344BF-5D1E-437B-BA9A-D20037135D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8" name="AutoShape 3" descr="(question)">
          <a:extLst>
            <a:ext uri="{FF2B5EF4-FFF2-40B4-BE49-F238E27FC236}">
              <a16:creationId xmlns:a16="http://schemas.microsoft.com/office/drawing/2014/main" id="{AF639015-03F3-4442-B67E-73B6B7A0AF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59" name="AutoShape 3" descr="(question)">
          <a:extLst>
            <a:ext uri="{FF2B5EF4-FFF2-40B4-BE49-F238E27FC236}">
              <a16:creationId xmlns:a16="http://schemas.microsoft.com/office/drawing/2014/main" id="{906574CD-8F94-478D-AB9A-8BD027E9436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0" name="AutoShape 3" descr="(question)">
          <a:extLst>
            <a:ext uri="{FF2B5EF4-FFF2-40B4-BE49-F238E27FC236}">
              <a16:creationId xmlns:a16="http://schemas.microsoft.com/office/drawing/2014/main" id="{6C68C599-033F-4B7A-94FD-CA915D29E9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1" name="AutoShape 3" descr="(question)">
          <a:extLst>
            <a:ext uri="{FF2B5EF4-FFF2-40B4-BE49-F238E27FC236}">
              <a16:creationId xmlns:a16="http://schemas.microsoft.com/office/drawing/2014/main" id="{C6FE2836-3014-413D-9CB1-346DEB536D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2" name="AutoShape 3" descr="(question)">
          <a:extLst>
            <a:ext uri="{FF2B5EF4-FFF2-40B4-BE49-F238E27FC236}">
              <a16:creationId xmlns:a16="http://schemas.microsoft.com/office/drawing/2014/main" id="{B213FDBE-24CA-4D9D-B5E0-940522E2E5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3" name="AutoShape 3" descr="(question)">
          <a:extLst>
            <a:ext uri="{FF2B5EF4-FFF2-40B4-BE49-F238E27FC236}">
              <a16:creationId xmlns:a16="http://schemas.microsoft.com/office/drawing/2014/main" id="{2821952D-6A70-453E-9EC2-C44D24D163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4" name="AutoShape 3" descr="(question)">
          <a:extLst>
            <a:ext uri="{FF2B5EF4-FFF2-40B4-BE49-F238E27FC236}">
              <a16:creationId xmlns:a16="http://schemas.microsoft.com/office/drawing/2014/main" id="{52E69DB6-3FFA-45EA-ADB3-740229BECF0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5" name="AutoShape 3" descr="(question)">
          <a:extLst>
            <a:ext uri="{FF2B5EF4-FFF2-40B4-BE49-F238E27FC236}">
              <a16:creationId xmlns:a16="http://schemas.microsoft.com/office/drawing/2014/main" id="{490FC034-D66F-4842-903B-6C075B664E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6" name="AutoShape 3" descr="(question)">
          <a:extLst>
            <a:ext uri="{FF2B5EF4-FFF2-40B4-BE49-F238E27FC236}">
              <a16:creationId xmlns:a16="http://schemas.microsoft.com/office/drawing/2014/main" id="{E4DCE702-9063-4DD4-8A13-28C8D03AE5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7" name="AutoShape 3" descr="(question)">
          <a:extLst>
            <a:ext uri="{FF2B5EF4-FFF2-40B4-BE49-F238E27FC236}">
              <a16:creationId xmlns:a16="http://schemas.microsoft.com/office/drawing/2014/main" id="{A420FD38-357D-4765-AE6E-1ADB9FAF11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8" name="AutoShape 3" descr="(question)">
          <a:extLst>
            <a:ext uri="{FF2B5EF4-FFF2-40B4-BE49-F238E27FC236}">
              <a16:creationId xmlns:a16="http://schemas.microsoft.com/office/drawing/2014/main" id="{3699544B-9B34-4F74-816C-FFE5E3EA39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69" name="AutoShape 3" descr="(question)">
          <a:extLst>
            <a:ext uri="{FF2B5EF4-FFF2-40B4-BE49-F238E27FC236}">
              <a16:creationId xmlns:a16="http://schemas.microsoft.com/office/drawing/2014/main" id="{473EFA9E-DE25-47D9-A07D-7DA1DDC90B1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0" name="AutoShape 3" descr="(question)">
          <a:extLst>
            <a:ext uri="{FF2B5EF4-FFF2-40B4-BE49-F238E27FC236}">
              <a16:creationId xmlns:a16="http://schemas.microsoft.com/office/drawing/2014/main" id="{E12F3463-8AFB-4190-A632-BBF1ADD876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1" name="AutoShape 3" descr="(question)">
          <a:extLst>
            <a:ext uri="{FF2B5EF4-FFF2-40B4-BE49-F238E27FC236}">
              <a16:creationId xmlns:a16="http://schemas.microsoft.com/office/drawing/2014/main" id="{2072BF15-ECE9-4FAD-9EC9-6E169421EF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2" name="AutoShape 3" descr="(question)">
          <a:extLst>
            <a:ext uri="{FF2B5EF4-FFF2-40B4-BE49-F238E27FC236}">
              <a16:creationId xmlns:a16="http://schemas.microsoft.com/office/drawing/2014/main" id="{A1C7F5D5-2E4A-4978-B544-050DB871DC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3" name="AutoShape 3" descr="(question)">
          <a:extLst>
            <a:ext uri="{FF2B5EF4-FFF2-40B4-BE49-F238E27FC236}">
              <a16:creationId xmlns:a16="http://schemas.microsoft.com/office/drawing/2014/main" id="{43D101D2-F316-4687-931B-86077F86D3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4" name="AutoShape 3" descr="(question)">
          <a:extLst>
            <a:ext uri="{FF2B5EF4-FFF2-40B4-BE49-F238E27FC236}">
              <a16:creationId xmlns:a16="http://schemas.microsoft.com/office/drawing/2014/main" id="{F5A87B3A-20A5-4212-87C1-4BD92D36B76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5" name="AutoShape 3" descr="(question)">
          <a:extLst>
            <a:ext uri="{FF2B5EF4-FFF2-40B4-BE49-F238E27FC236}">
              <a16:creationId xmlns:a16="http://schemas.microsoft.com/office/drawing/2014/main" id="{C097E8A0-40AE-4CE6-A014-313D83658D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6" name="AutoShape 3" descr="(question)">
          <a:extLst>
            <a:ext uri="{FF2B5EF4-FFF2-40B4-BE49-F238E27FC236}">
              <a16:creationId xmlns:a16="http://schemas.microsoft.com/office/drawing/2014/main" id="{7FEDB3CF-6B3E-4F29-93FB-9C695708A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7" name="AutoShape 3" descr="(question)">
          <a:extLst>
            <a:ext uri="{FF2B5EF4-FFF2-40B4-BE49-F238E27FC236}">
              <a16:creationId xmlns:a16="http://schemas.microsoft.com/office/drawing/2014/main" id="{38AD7F3B-C115-4786-B466-1694797C92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8" name="AutoShape 3" descr="(question)">
          <a:extLst>
            <a:ext uri="{FF2B5EF4-FFF2-40B4-BE49-F238E27FC236}">
              <a16:creationId xmlns:a16="http://schemas.microsoft.com/office/drawing/2014/main" id="{6EA228EA-9D3F-482E-BB69-BE8FACE26C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79" name="AutoShape 3" descr="(question)">
          <a:extLst>
            <a:ext uri="{FF2B5EF4-FFF2-40B4-BE49-F238E27FC236}">
              <a16:creationId xmlns:a16="http://schemas.microsoft.com/office/drawing/2014/main" id="{1DD46D05-825F-4F55-A454-04D4661AD1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80" name="AutoShape 3" descr="(question)">
          <a:extLst>
            <a:ext uri="{FF2B5EF4-FFF2-40B4-BE49-F238E27FC236}">
              <a16:creationId xmlns:a16="http://schemas.microsoft.com/office/drawing/2014/main" id="{DA9B1B94-9EC3-4E15-AAB4-2B30DD1C5E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81" name="AutoShape 3" descr="(question)">
          <a:extLst>
            <a:ext uri="{FF2B5EF4-FFF2-40B4-BE49-F238E27FC236}">
              <a16:creationId xmlns:a16="http://schemas.microsoft.com/office/drawing/2014/main" id="{710540F6-D2D0-431D-8298-3C650CD815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382" name="AutoShape 3" descr="(question)">
          <a:extLst>
            <a:ext uri="{FF2B5EF4-FFF2-40B4-BE49-F238E27FC236}">
              <a16:creationId xmlns:a16="http://schemas.microsoft.com/office/drawing/2014/main" id="{D8C8F64C-BF57-4367-8E5F-60973684FB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382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3" name="AutoShape 3" descr="(question)">
          <a:extLst>
            <a:ext uri="{FF2B5EF4-FFF2-40B4-BE49-F238E27FC236}">
              <a16:creationId xmlns:a16="http://schemas.microsoft.com/office/drawing/2014/main" id="{37FE638A-BC7B-4948-96C0-028DCA9F55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4" name="AutoShape 3" descr="(question)">
          <a:extLst>
            <a:ext uri="{FF2B5EF4-FFF2-40B4-BE49-F238E27FC236}">
              <a16:creationId xmlns:a16="http://schemas.microsoft.com/office/drawing/2014/main" id="{3F32122A-66EF-4608-BF83-3747C5B0412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5" name="AutoShape 3" descr="(question)">
          <a:extLst>
            <a:ext uri="{FF2B5EF4-FFF2-40B4-BE49-F238E27FC236}">
              <a16:creationId xmlns:a16="http://schemas.microsoft.com/office/drawing/2014/main" id="{7BB07912-1CCF-4BBF-A88B-48A3FEBAE3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6" name="AutoShape 3" descr="(question)">
          <a:extLst>
            <a:ext uri="{FF2B5EF4-FFF2-40B4-BE49-F238E27FC236}">
              <a16:creationId xmlns:a16="http://schemas.microsoft.com/office/drawing/2014/main" id="{56F7031D-6D82-44A3-BEBE-62A4601744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7" name="AutoShape 3" descr="(question)">
          <a:extLst>
            <a:ext uri="{FF2B5EF4-FFF2-40B4-BE49-F238E27FC236}">
              <a16:creationId xmlns:a16="http://schemas.microsoft.com/office/drawing/2014/main" id="{8DC4C1D1-B55D-41E4-8E62-A1882DF841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8" name="AutoShape 3" descr="(question)">
          <a:extLst>
            <a:ext uri="{FF2B5EF4-FFF2-40B4-BE49-F238E27FC236}">
              <a16:creationId xmlns:a16="http://schemas.microsoft.com/office/drawing/2014/main" id="{618F0125-62AE-45CF-A702-071EB8F8FC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89" name="AutoShape 3" descr="(question)">
          <a:extLst>
            <a:ext uri="{FF2B5EF4-FFF2-40B4-BE49-F238E27FC236}">
              <a16:creationId xmlns:a16="http://schemas.microsoft.com/office/drawing/2014/main" id="{0DBA78BA-80FB-4366-BEC6-5AD067ED8F5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0" name="AutoShape 3" descr="(question)">
          <a:extLst>
            <a:ext uri="{FF2B5EF4-FFF2-40B4-BE49-F238E27FC236}">
              <a16:creationId xmlns:a16="http://schemas.microsoft.com/office/drawing/2014/main" id="{D363CAA3-EBBC-45F5-B2EE-466B11CD16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1" name="AutoShape 3" descr="(question)">
          <a:extLst>
            <a:ext uri="{FF2B5EF4-FFF2-40B4-BE49-F238E27FC236}">
              <a16:creationId xmlns:a16="http://schemas.microsoft.com/office/drawing/2014/main" id="{A7D3ED41-9EB5-4D64-9EB7-247D827E85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2" name="AutoShape 3" descr="(question)">
          <a:extLst>
            <a:ext uri="{FF2B5EF4-FFF2-40B4-BE49-F238E27FC236}">
              <a16:creationId xmlns:a16="http://schemas.microsoft.com/office/drawing/2014/main" id="{95A78AA9-CEBF-4BBE-95A2-90C44749C3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3" name="AutoShape 3" descr="(question)">
          <a:extLst>
            <a:ext uri="{FF2B5EF4-FFF2-40B4-BE49-F238E27FC236}">
              <a16:creationId xmlns:a16="http://schemas.microsoft.com/office/drawing/2014/main" id="{2F9DE20A-437B-4A66-AFA5-C7ED66702B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4" name="AutoShape 3" descr="(question)">
          <a:extLst>
            <a:ext uri="{FF2B5EF4-FFF2-40B4-BE49-F238E27FC236}">
              <a16:creationId xmlns:a16="http://schemas.microsoft.com/office/drawing/2014/main" id="{43DB4FBC-2A22-4F6B-A467-87A962980C1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5" name="AutoShape 3" descr="(question)">
          <a:extLst>
            <a:ext uri="{FF2B5EF4-FFF2-40B4-BE49-F238E27FC236}">
              <a16:creationId xmlns:a16="http://schemas.microsoft.com/office/drawing/2014/main" id="{8A4C94C5-96A9-41D7-856A-F3E92A7EC0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6" name="AutoShape 3" descr="(question)">
          <a:extLst>
            <a:ext uri="{FF2B5EF4-FFF2-40B4-BE49-F238E27FC236}">
              <a16:creationId xmlns:a16="http://schemas.microsoft.com/office/drawing/2014/main" id="{2F21A99D-0821-4F92-9128-88133953DB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7" name="AutoShape 3" descr="(question)">
          <a:extLst>
            <a:ext uri="{FF2B5EF4-FFF2-40B4-BE49-F238E27FC236}">
              <a16:creationId xmlns:a16="http://schemas.microsoft.com/office/drawing/2014/main" id="{CC4C98B4-6B23-45D2-8303-7BC3D5494A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8" name="AutoShape 3" descr="(question)">
          <a:extLst>
            <a:ext uri="{FF2B5EF4-FFF2-40B4-BE49-F238E27FC236}">
              <a16:creationId xmlns:a16="http://schemas.microsoft.com/office/drawing/2014/main" id="{E77E3FB3-85C7-4823-91D6-7D8051DB8B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399" name="AutoShape 3" descr="(question)">
          <a:extLst>
            <a:ext uri="{FF2B5EF4-FFF2-40B4-BE49-F238E27FC236}">
              <a16:creationId xmlns:a16="http://schemas.microsoft.com/office/drawing/2014/main" id="{7DAEA0C9-09ED-4899-96B9-AE2679B8142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0" name="AutoShape 3" descr="(question)">
          <a:extLst>
            <a:ext uri="{FF2B5EF4-FFF2-40B4-BE49-F238E27FC236}">
              <a16:creationId xmlns:a16="http://schemas.microsoft.com/office/drawing/2014/main" id="{D6EC6BE7-C1DA-4645-85B9-CEC2362445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1" name="AutoShape 3" descr="(question)">
          <a:extLst>
            <a:ext uri="{FF2B5EF4-FFF2-40B4-BE49-F238E27FC236}">
              <a16:creationId xmlns:a16="http://schemas.microsoft.com/office/drawing/2014/main" id="{560A3AF7-DE91-4D7A-BAC9-D9CEE01F5E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2" name="AutoShape 3" descr="(question)">
          <a:extLst>
            <a:ext uri="{FF2B5EF4-FFF2-40B4-BE49-F238E27FC236}">
              <a16:creationId xmlns:a16="http://schemas.microsoft.com/office/drawing/2014/main" id="{4865D2F8-6275-4B4C-9BE6-FC5ED7AD02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3" name="AutoShape 3" descr="(question)">
          <a:extLst>
            <a:ext uri="{FF2B5EF4-FFF2-40B4-BE49-F238E27FC236}">
              <a16:creationId xmlns:a16="http://schemas.microsoft.com/office/drawing/2014/main" id="{85676377-0EF4-4D78-87B3-07C77C3DE7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4" name="AutoShape 3" descr="(question)">
          <a:extLst>
            <a:ext uri="{FF2B5EF4-FFF2-40B4-BE49-F238E27FC236}">
              <a16:creationId xmlns:a16="http://schemas.microsoft.com/office/drawing/2014/main" id="{998F36F1-7828-4F40-BDC2-3CEEF61FC3D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5" name="AutoShape 3" descr="(question)">
          <a:extLst>
            <a:ext uri="{FF2B5EF4-FFF2-40B4-BE49-F238E27FC236}">
              <a16:creationId xmlns:a16="http://schemas.microsoft.com/office/drawing/2014/main" id="{2B0359DA-29EA-440A-B64A-6A88E01307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6" name="AutoShape 3" descr="(question)">
          <a:extLst>
            <a:ext uri="{FF2B5EF4-FFF2-40B4-BE49-F238E27FC236}">
              <a16:creationId xmlns:a16="http://schemas.microsoft.com/office/drawing/2014/main" id="{8A4FEA86-B847-4E3F-99CA-469FC470EF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7" name="AutoShape 3" descr="(question)">
          <a:extLst>
            <a:ext uri="{FF2B5EF4-FFF2-40B4-BE49-F238E27FC236}">
              <a16:creationId xmlns:a16="http://schemas.microsoft.com/office/drawing/2014/main" id="{E793951F-79DD-4B6F-9747-98B3CD8FEA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8" name="AutoShape 3" descr="(question)">
          <a:extLst>
            <a:ext uri="{FF2B5EF4-FFF2-40B4-BE49-F238E27FC236}">
              <a16:creationId xmlns:a16="http://schemas.microsoft.com/office/drawing/2014/main" id="{B07EF9FA-3B15-4E3A-8B00-0C4B5BCB8D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09" name="AutoShape 3" descr="(question)">
          <a:extLst>
            <a:ext uri="{FF2B5EF4-FFF2-40B4-BE49-F238E27FC236}">
              <a16:creationId xmlns:a16="http://schemas.microsoft.com/office/drawing/2014/main" id="{7CD861B7-0371-46C9-A3AC-FF95146636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0" name="AutoShape 3" descr="(question)">
          <a:extLst>
            <a:ext uri="{FF2B5EF4-FFF2-40B4-BE49-F238E27FC236}">
              <a16:creationId xmlns:a16="http://schemas.microsoft.com/office/drawing/2014/main" id="{9657E731-4741-4598-82DC-80C6544546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1" name="AutoShape 3" descr="(question)">
          <a:extLst>
            <a:ext uri="{FF2B5EF4-FFF2-40B4-BE49-F238E27FC236}">
              <a16:creationId xmlns:a16="http://schemas.microsoft.com/office/drawing/2014/main" id="{9ED020A5-3A3E-499D-9228-BE3A225E39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2" name="AutoShape 3" descr="(question)">
          <a:extLst>
            <a:ext uri="{FF2B5EF4-FFF2-40B4-BE49-F238E27FC236}">
              <a16:creationId xmlns:a16="http://schemas.microsoft.com/office/drawing/2014/main" id="{E2B6ADC7-C18E-45A5-B944-B7B72305F4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3" name="AutoShape 3" descr="(question)">
          <a:extLst>
            <a:ext uri="{FF2B5EF4-FFF2-40B4-BE49-F238E27FC236}">
              <a16:creationId xmlns:a16="http://schemas.microsoft.com/office/drawing/2014/main" id="{B553FC5F-86E0-488A-BB45-732D658273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4" name="AutoShape 3" descr="(question)">
          <a:extLst>
            <a:ext uri="{FF2B5EF4-FFF2-40B4-BE49-F238E27FC236}">
              <a16:creationId xmlns:a16="http://schemas.microsoft.com/office/drawing/2014/main" id="{2255D14B-F380-41D0-B346-F8AE97F851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5" name="AutoShape 3" descr="(question)">
          <a:extLst>
            <a:ext uri="{FF2B5EF4-FFF2-40B4-BE49-F238E27FC236}">
              <a16:creationId xmlns:a16="http://schemas.microsoft.com/office/drawing/2014/main" id="{AA7A74D9-DBF9-44B4-B57F-38BAD2DAF8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6" name="AutoShape 3" descr="(question)">
          <a:extLst>
            <a:ext uri="{FF2B5EF4-FFF2-40B4-BE49-F238E27FC236}">
              <a16:creationId xmlns:a16="http://schemas.microsoft.com/office/drawing/2014/main" id="{B43D9346-93EA-437C-9730-E2DE889787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7" name="AutoShape 3" descr="(question)">
          <a:extLst>
            <a:ext uri="{FF2B5EF4-FFF2-40B4-BE49-F238E27FC236}">
              <a16:creationId xmlns:a16="http://schemas.microsoft.com/office/drawing/2014/main" id="{555DBCEB-3F06-4CF8-90D6-31812953FA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8" name="AutoShape 3" descr="(question)">
          <a:extLst>
            <a:ext uri="{FF2B5EF4-FFF2-40B4-BE49-F238E27FC236}">
              <a16:creationId xmlns:a16="http://schemas.microsoft.com/office/drawing/2014/main" id="{6E96A99D-CD29-44F2-BC37-0814B1E5C2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19" name="AutoShape 3" descr="(question)">
          <a:extLst>
            <a:ext uri="{FF2B5EF4-FFF2-40B4-BE49-F238E27FC236}">
              <a16:creationId xmlns:a16="http://schemas.microsoft.com/office/drawing/2014/main" id="{AAB2A182-EF4D-4AC1-8792-848F3152F6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0" name="AutoShape 3" descr="(question)">
          <a:extLst>
            <a:ext uri="{FF2B5EF4-FFF2-40B4-BE49-F238E27FC236}">
              <a16:creationId xmlns:a16="http://schemas.microsoft.com/office/drawing/2014/main" id="{3C5A1107-3B5E-4D90-8954-F64321C26F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1" name="AutoShape 3" descr="(question)">
          <a:extLst>
            <a:ext uri="{FF2B5EF4-FFF2-40B4-BE49-F238E27FC236}">
              <a16:creationId xmlns:a16="http://schemas.microsoft.com/office/drawing/2014/main" id="{ECEE2DAA-C1E7-41AF-8116-99D7E45952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2" name="AutoShape 3" descr="(question)">
          <a:extLst>
            <a:ext uri="{FF2B5EF4-FFF2-40B4-BE49-F238E27FC236}">
              <a16:creationId xmlns:a16="http://schemas.microsoft.com/office/drawing/2014/main" id="{53F68000-FD6F-4DCE-A00A-4CB3532FF2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3" name="AutoShape 3" descr="(question)">
          <a:extLst>
            <a:ext uri="{FF2B5EF4-FFF2-40B4-BE49-F238E27FC236}">
              <a16:creationId xmlns:a16="http://schemas.microsoft.com/office/drawing/2014/main" id="{94BB12A3-09F6-4FED-9D6B-4F4C82F19D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4" name="AutoShape 3" descr="(question)">
          <a:extLst>
            <a:ext uri="{FF2B5EF4-FFF2-40B4-BE49-F238E27FC236}">
              <a16:creationId xmlns:a16="http://schemas.microsoft.com/office/drawing/2014/main" id="{0E33780C-9000-493D-8D7B-19E50A152A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5" name="AutoShape 3" descr="(question)">
          <a:extLst>
            <a:ext uri="{FF2B5EF4-FFF2-40B4-BE49-F238E27FC236}">
              <a16:creationId xmlns:a16="http://schemas.microsoft.com/office/drawing/2014/main" id="{06E9C523-A68C-48AB-914A-9F3C4A666C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6" name="AutoShape 3" descr="(question)">
          <a:extLst>
            <a:ext uri="{FF2B5EF4-FFF2-40B4-BE49-F238E27FC236}">
              <a16:creationId xmlns:a16="http://schemas.microsoft.com/office/drawing/2014/main" id="{4519F39A-9CEF-4374-BBD9-6F92DC3C40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427" name="AutoShape 3" descr="(question)">
          <a:extLst>
            <a:ext uri="{FF2B5EF4-FFF2-40B4-BE49-F238E27FC236}">
              <a16:creationId xmlns:a16="http://schemas.microsoft.com/office/drawing/2014/main" id="{A0FD1CA1-7A4D-4D03-9ABF-89C86D70B5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25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28" name="AutoShape 3" descr="(question)">
          <a:extLst>
            <a:ext uri="{FF2B5EF4-FFF2-40B4-BE49-F238E27FC236}">
              <a16:creationId xmlns:a16="http://schemas.microsoft.com/office/drawing/2014/main" id="{4E444982-5916-4EFF-9D81-805CEDFFDC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29" name="AutoShape 3" descr="(question)">
          <a:extLst>
            <a:ext uri="{FF2B5EF4-FFF2-40B4-BE49-F238E27FC236}">
              <a16:creationId xmlns:a16="http://schemas.microsoft.com/office/drawing/2014/main" id="{C944DF5C-20A9-4959-BC31-BEF8194E25F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0" name="AutoShape 3" descr="(question)">
          <a:extLst>
            <a:ext uri="{FF2B5EF4-FFF2-40B4-BE49-F238E27FC236}">
              <a16:creationId xmlns:a16="http://schemas.microsoft.com/office/drawing/2014/main" id="{DCDD6C7B-9F6F-40EF-A110-56F7DD247A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1" name="AutoShape 3" descr="(question)">
          <a:extLst>
            <a:ext uri="{FF2B5EF4-FFF2-40B4-BE49-F238E27FC236}">
              <a16:creationId xmlns:a16="http://schemas.microsoft.com/office/drawing/2014/main" id="{77E37944-56C4-46EB-9B7D-FBB298AF70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2" name="AutoShape 3" descr="(question)">
          <a:extLst>
            <a:ext uri="{FF2B5EF4-FFF2-40B4-BE49-F238E27FC236}">
              <a16:creationId xmlns:a16="http://schemas.microsoft.com/office/drawing/2014/main" id="{B5E75CCD-DF7D-49F3-8404-22C1FD7A88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3" name="AutoShape 3" descr="(question)">
          <a:extLst>
            <a:ext uri="{FF2B5EF4-FFF2-40B4-BE49-F238E27FC236}">
              <a16:creationId xmlns:a16="http://schemas.microsoft.com/office/drawing/2014/main" id="{5F7738D1-47A5-4BAC-952F-4CF8444308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4" name="AutoShape 3" descr="(question)">
          <a:extLst>
            <a:ext uri="{FF2B5EF4-FFF2-40B4-BE49-F238E27FC236}">
              <a16:creationId xmlns:a16="http://schemas.microsoft.com/office/drawing/2014/main" id="{928FBD72-3D1A-4F1E-9C2B-52D1AFF5F2D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5" name="AutoShape 3" descr="(question)">
          <a:extLst>
            <a:ext uri="{FF2B5EF4-FFF2-40B4-BE49-F238E27FC236}">
              <a16:creationId xmlns:a16="http://schemas.microsoft.com/office/drawing/2014/main" id="{49204A19-C2DF-4BBB-9BB4-B39B27F90F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6" name="AutoShape 3" descr="(question)">
          <a:extLst>
            <a:ext uri="{FF2B5EF4-FFF2-40B4-BE49-F238E27FC236}">
              <a16:creationId xmlns:a16="http://schemas.microsoft.com/office/drawing/2014/main" id="{4C4A49CC-172F-4FFC-A2CF-3E3F4907BB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7" name="AutoShape 3" descr="(question)">
          <a:extLst>
            <a:ext uri="{FF2B5EF4-FFF2-40B4-BE49-F238E27FC236}">
              <a16:creationId xmlns:a16="http://schemas.microsoft.com/office/drawing/2014/main" id="{C411016D-E436-4020-A01F-1CECCB52F1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8" name="AutoShape 3" descr="(question)">
          <a:extLst>
            <a:ext uri="{FF2B5EF4-FFF2-40B4-BE49-F238E27FC236}">
              <a16:creationId xmlns:a16="http://schemas.microsoft.com/office/drawing/2014/main" id="{5F845053-A065-43D6-BFDD-22178D96FA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39" name="AutoShape 3" descr="(question)">
          <a:extLst>
            <a:ext uri="{FF2B5EF4-FFF2-40B4-BE49-F238E27FC236}">
              <a16:creationId xmlns:a16="http://schemas.microsoft.com/office/drawing/2014/main" id="{AFB61973-3616-4DC9-98ED-BFCC829D91F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0" name="AutoShape 3" descr="(question)">
          <a:extLst>
            <a:ext uri="{FF2B5EF4-FFF2-40B4-BE49-F238E27FC236}">
              <a16:creationId xmlns:a16="http://schemas.microsoft.com/office/drawing/2014/main" id="{D2CAC2F6-5BEF-4957-A2DF-A04468BD40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1" name="AutoShape 3" descr="(question)">
          <a:extLst>
            <a:ext uri="{FF2B5EF4-FFF2-40B4-BE49-F238E27FC236}">
              <a16:creationId xmlns:a16="http://schemas.microsoft.com/office/drawing/2014/main" id="{380A19DC-0398-4AE6-A242-DF84E80086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2" name="AutoShape 3" descr="(question)">
          <a:extLst>
            <a:ext uri="{FF2B5EF4-FFF2-40B4-BE49-F238E27FC236}">
              <a16:creationId xmlns:a16="http://schemas.microsoft.com/office/drawing/2014/main" id="{D0698710-ECBD-406B-9021-97B6AB38C9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3" name="AutoShape 3" descr="(question)">
          <a:extLst>
            <a:ext uri="{FF2B5EF4-FFF2-40B4-BE49-F238E27FC236}">
              <a16:creationId xmlns:a16="http://schemas.microsoft.com/office/drawing/2014/main" id="{3357DF6F-950A-4317-AE77-53159C72CF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4" name="AutoShape 3" descr="(question)">
          <a:extLst>
            <a:ext uri="{FF2B5EF4-FFF2-40B4-BE49-F238E27FC236}">
              <a16:creationId xmlns:a16="http://schemas.microsoft.com/office/drawing/2014/main" id="{AB3F3E80-D3F6-47A2-A0E3-1437AC2A4D1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5" name="AutoShape 3" descr="(question)">
          <a:extLst>
            <a:ext uri="{FF2B5EF4-FFF2-40B4-BE49-F238E27FC236}">
              <a16:creationId xmlns:a16="http://schemas.microsoft.com/office/drawing/2014/main" id="{9A4A49F2-75DD-4441-9D47-23917264A3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6" name="AutoShape 3" descr="(question)">
          <a:extLst>
            <a:ext uri="{FF2B5EF4-FFF2-40B4-BE49-F238E27FC236}">
              <a16:creationId xmlns:a16="http://schemas.microsoft.com/office/drawing/2014/main" id="{E5ADFCA0-C951-404F-8C82-50D0FCDC80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7" name="AutoShape 3" descr="(question)">
          <a:extLst>
            <a:ext uri="{FF2B5EF4-FFF2-40B4-BE49-F238E27FC236}">
              <a16:creationId xmlns:a16="http://schemas.microsoft.com/office/drawing/2014/main" id="{31264413-5DEB-4FFC-843F-A049853813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8" name="AutoShape 3" descr="(question)">
          <a:extLst>
            <a:ext uri="{FF2B5EF4-FFF2-40B4-BE49-F238E27FC236}">
              <a16:creationId xmlns:a16="http://schemas.microsoft.com/office/drawing/2014/main" id="{25F9A684-1A00-4026-A612-C5F81FBE45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49" name="AutoShape 3" descr="(question)">
          <a:extLst>
            <a:ext uri="{FF2B5EF4-FFF2-40B4-BE49-F238E27FC236}">
              <a16:creationId xmlns:a16="http://schemas.microsoft.com/office/drawing/2014/main" id="{93A8997F-046F-42B6-B4CA-5785AD056D4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0" name="AutoShape 3" descr="(question)">
          <a:extLst>
            <a:ext uri="{FF2B5EF4-FFF2-40B4-BE49-F238E27FC236}">
              <a16:creationId xmlns:a16="http://schemas.microsoft.com/office/drawing/2014/main" id="{257069F7-DB5C-4D70-B34D-B39BD481EE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1" name="AutoShape 3" descr="(question)">
          <a:extLst>
            <a:ext uri="{FF2B5EF4-FFF2-40B4-BE49-F238E27FC236}">
              <a16:creationId xmlns:a16="http://schemas.microsoft.com/office/drawing/2014/main" id="{4A8128F0-2CE2-43FC-BA44-E9665D3DC3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2" name="AutoShape 3" descr="(question)">
          <a:extLst>
            <a:ext uri="{FF2B5EF4-FFF2-40B4-BE49-F238E27FC236}">
              <a16:creationId xmlns:a16="http://schemas.microsoft.com/office/drawing/2014/main" id="{70556A21-117E-4F2C-898D-5817F159B4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3" name="AutoShape 3" descr="(question)">
          <a:extLst>
            <a:ext uri="{FF2B5EF4-FFF2-40B4-BE49-F238E27FC236}">
              <a16:creationId xmlns:a16="http://schemas.microsoft.com/office/drawing/2014/main" id="{22DDDF3A-5D8D-4BB1-847F-D1BE5E9AAF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4" name="AutoShape 3" descr="(question)">
          <a:extLst>
            <a:ext uri="{FF2B5EF4-FFF2-40B4-BE49-F238E27FC236}">
              <a16:creationId xmlns:a16="http://schemas.microsoft.com/office/drawing/2014/main" id="{B55E55FA-7AC0-4374-915B-3CDE39A9D97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5" name="AutoShape 3" descr="(question)">
          <a:extLst>
            <a:ext uri="{FF2B5EF4-FFF2-40B4-BE49-F238E27FC236}">
              <a16:creationId xmlns:a16="http://schemas.microsoft.com/office/drawing/2014/main" id="{F6D0DEB2-EDE0-4B0B-899B-7BC8D904C3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6" name="AutoShape 3" descr="(question)">
          <a:extLst>
            <a:ext uri="{FF2B5EF4-FFF2-40B4-BE49-F238E27FC236}">
              <a16:creationId xmlns:a16="http://schemas.microsoft.com/office/drawing/2014/main" id="{2A5E8CB7-8900-4463-89A5-648441F91B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7" name="AutoShape 3" descr="(question)">
          <a:extLst>
            <a:ext uri="{FF2B5EF4-FFF2-40B4-BE49-F238E27FC236}">
              <a16:creationId xmlns:a16="http://schemas.microsoft.com/office/drawing/2014/main" id="{8D271BE7-E1C3-4C0C-9EF6-208DC1A4B5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8" name="AutoShape 3" descr="(question)">
          <a:extLst>
            <a:ext uri="{FF2B5EF4-FFF2-40B4-BE49-F238E27FC236}">
              <a16:creationId xmlns:a16="http://schemas.microsoft.com/office/drawing/2014/main" id="{B422FA07-9B29-4C6E-A849-364E741AD9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59" name="AutoShape 3" descr="(question)">
          <a:extLst>
            <a:ext uri="{FF2B5EF4-FFF2-40B4-BE49-F238E27FC236}">
              <a16:creationId xmlns:a16="http://schemas.microsoft.com/office/drawing/2014/main" id="{7D92FDE4-0DA1-4486-A40D-204C8163BA6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0" name="AutoShape 3" descr="(question)">
          <a:extLst>
            <a:ext uri="{FF2B5EF4-FFF2-40B4-BE49-F238E27FC236}">
              <a16:creationId xmlns:a16="http://schemas.microsoft.com/office/drawing/2014/main" id="{449706A0-E65C-48E1-95E0-651981A9DA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1" name="AutoShape 3" descr="(question)">
          <a:extLst>
            <a:ext uri="{FF2B5EF4-FFF2-40B4-BE49-F238E27FC236}">
              <a16:creationId xmlns:a16="http://schemas.microsoft.com/office/drawing/2014/main" id="{ECFD2D58-9112-4882-8420-8E2E21D13B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2" name="AutoShape 3" descr="(question)">
          <a:extLst>
            <a:ext uri="{FF2B5EF4-FFF2-40B4-BE49-F238E27FC236}">
              <a16:creationId xmlns:a16="http://schemas.microsoft.com/office/drawing/2014/main" id="{627D9A87-23A3-499C-91BF-DF2715ED54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3" name="AutoShape 3" descr="(question)">
          <a:extLst>
            <a:ext uri="{FF2B5EF4-FFF2-40B4-BE49-F238E27FC236}">
              <a16:creationId xmlns:a16="http://schemas.microsoft.com/office/drawing/2014/main" id="{380183AA-85A9-4B30-A692-36B6896B30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4" name="AutoShape 3" descr="(question)">
          <a:extLst>
            <a:ext uri="{FF2B5EF4-FFF2-40B4-BE49-F238E27FC236}">
              <a16:creationId xmlns:a16="http://schemas.microsoft.com/office/drawing/2014/main" id="{8E60E755-37A6-4D03-B9B1-1D552F386C6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5" name="AutoShape 3" descr="(question)">
          <a:extLst>
            <a:ext uri="{FF2B5EF4-FFF2-40B4-BE49-F238E27FC236}">
              <a16:creationId xmlns:a16="http://schemas.microsoft.com/office/drawing/2014/main" id="{A08D4E3D-0A23-4C23-B70C-182088086A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6" name="AutoShape 3" descr="(question)">
          <a:extLst>
            <a:ext uri="{FF2B5EF4-FFF2-40B4-BE49-F238E27FC236}">
              <a16:creationId xmlns:a16="http://schemas.microsoft.com/office/drawing/2014/main" id="{E0F0CC1E-7C79-4D7E-9F2F-35A075AB32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7" name="AutoShape 3" descr="(question)">
          <a:extLst>
            <a:ext uri="{FF2B5EF4-FFF2-40B4-BE49-F238E27FC236}">
              <a16:creationId xmlns:a16="http://schemas.microsoft.com/office/drawing/2014/main" id="{F632D7B9-90BD-4BDE-98E2-3C44A66450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8" name="AutoShape 3" descr="(question)">
          <a:extLst>
            <a:ext uri="{FF2B5EF4-FFF2-40B4-BE49-F238E27FC236}">
              <a16:creationId xmlns:a16="http://schemas.microsoft.com/office/drawing/2014/main" id="{A0A101AD-95DA-474E-AF7B-D4DB89A9A9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69" name="AutoShape 3" descr="(question)">
          <a:extLst>
            <a:ext uri="{FF2B5EF4-FFF2-40B4-BE49-F238E27FC236}">
              <a16:creationId xmlns:a16="http://schemas.microsoft.com/office/drawing/2014/main" id="{14F03C5F-9225-4CC2-A115-5F25906C890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70" name="AutoShape 3" descr="(question)">
          <a:extLst>
            <a:ext uri="{FF2B5EF4-FFF2-40B4-BE49-F238E27FC236}">
              <a16:creationId xmlns:a16="http://schemas.microsoft.com/office/drawing/2014/main" id="{859708B6-9172-48C1-AF9C-98259E6DA4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71" name="AutoShape 3" descr="(question)">
          <a:extLst>
            <a:ext uri="{FF2B5EF4-FFF2-40B4-BE49-F238E27FC236}">
              <a16:creationId xmlns:a16="http://schemas.microsoft.com/office/drawing/2014/main" id="{56EA4E1D-20F0-4649-BDB2-12E59B2670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40</xdr:row>
      <xdr:rowOff>0</xdr:rowOff>
    </xdr:from>
    <xdr:ext cx="304800" cy="304800"/>
    <xdr:sp macro="" textlink="">
      <xdr:nvSpPr>
        <xdr:cNvPr id="472" name="AutoShape 3" descr="(question)">
          <a:extLst>
            <a:ext uri="{FF2B5EF4-FFF2-40B4-BE49-F238E27FC236}">
              <a16:creationId xmlns:a16="http://schemas.microsoft.com/office/drawing/2014/main" id="{DC4FEE3D-0E22-472F-9DBB-E9BE70D220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2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3" name="AutoShape 3" descr="(question)">
          <a:extLst>
            <a:ext uri="{FF2B5EF4-FFF2-40B4-BE49-F238E27FC236}">
              <a16:creationId xmlns:a16="http://schemas.microsoft.com/office/drawing/2014/main" id="{E159431E-45B1-48EE-9C5C-71E6DEE1FB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4" name="AutoShape 3" descr="(question)">
          <a:extLst>
            <a:ext uri="{FF2B5EF4-FFF2-40B4-BE49-F238E27FC236}">
              <a16:creationId xmlns:a16="http://schemas.microsoft.com/office/drawing/2014/main" id="{1C31F58C-72A1-496D-880E-92C517E5F9F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5" name="AutoShape 3" descr="(question)">
          <a:extLst>
            <a:ext uri="{FF2B5EF4-FFF2-40B4-BE49-F238E27FC236}">
              <a16:creationId xmlns:a16="http://schemas.microsoft.com/office/drawing/2014/main" id="{CC43B6C1-583C-4718-8697-11F3109276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6" name="AutoShape 3" descr="(question)">
          <a:extLst>
            <a:ext uri="{FF2B5EF4-FFF2-40B4-BE49-F238E27FC236}">
              <a16:creationId xmlns:a16="http://schemas.microsoft.com/office/drawing/2014/main" id="{D6762B22-54CB-40F9-803C-652AA84454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7" name="AutoShape 3" descr="(question)">
          <a:extLst>
            <a:ext uri="{FF2B5EF4-FFF2-40B4-BE49-F238E27FC236}">
              <a16:creationId xmlns:a16="http://schemas.microsoft.com/office/drawing/2014/main" id="{181E0110-06DE-4A1F-B179-CFA7640B0E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8" name="AutoShape 3" descr="(question)">
          <a:extLst>
            <a:ext uri="{FF2B5EF4-FFF2-40B4-BE49-F238E27FC236}">
              <a16:creationId xmlns:a16="http://schemas.microsoft.com/office/drawing/2014/main" id="{DE87948D-F768-434A-B4A2-7CF0BEDB86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79" name="AutoShape 3" descr="(question)">
          <a:extLst>
            <a:ext uri="{FF2B5EF4-FFF2-40B4-BE49-F238E27FC236}">
              <a16:creationId xmlns:a16="http://schemas.microsoft.com/office/drawing/2014/main" id="{EC99CAC7-16A6-4C05-9BC9-71ED0672E3F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0" name="AutoShape 3" descr="(question)">
          <a:extLst>
            <a:ext uri="{FF2B5EF4-FFF2-40B4-BE49-F238E27FC236}">
              <a16:creationId xmlns:a16="http://schemas.microsoft.com/office/drawing/2014/main" id="{4DA6A88E-8D0F-4E04-86FF-375062B767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1" name="AutoShape 3" descr="(question)">
          <a:extLst>
            <a:ext uri="{FF2B5EF4-FFF2-40B4-BE49-F238E27FC236}">
              <a16:creationId xmlns:a16="http://schemas.microsoft.com/office/drawing/2014/main" id="{7303BA52-5FC6-4F8D-AA15-3F6835060E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2" name="AutoShape 3" descr="(question)">
          <a:extLst>
            <a:ext uri="{FF2B5EF4-FFF2-40B4-BE49-F238E27FC236}">
              <a16:creationId xmlns:a16="http://schemas.microsoft.com/office/drawing/2014/main" id="{473C3DF6-CA1F-4708-A5EF-9B473A0EC3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3" name="AutoShape 3" descr="(question)">
          <a:extLst>
            <a:ext uri="{FF2B5EF4-FFF2-40B4-BE49-F238E27FC236}">
              <a16:creationId xmlns:a16="http://schemas.microsoft.com/office/drawing/2014/main" id="{E60B046F-F582-4B58-9ED4-751CCF96F1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4" name="AutoShape 3" descr="(question)">
          <a:extLst>
            <a:ext uri="{FF2B5EF4-FFF2-40B4-BE49-F238E27FC236}">
              <a16:creationId xmlns:a16="http://schemas.microsoft.com/office/drawing/2014/main" id="{0730301A-0440-4EF5-907E-B31CF03591D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5" name="AutoShape 3" descr="(question)">
          <a:extLst>
            <a:ext uri="{FF2B5EF4-FFF2-40B4-BE49-F238E27FC236}">
              <a16:creationId xmlns:a16="http://schemas.microsoft.com/office/drawing/2014/main" id="{563E454A-FC55-4543-B8D8-D5F70194C1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6" name="AutoShape 3" descr="(question)">
          <a:extLst>
            <a:ext uri="{FF2B5EF4-FFF2-40B4-BE49-F238E27FC236}">
              <a16:creationId xmlns:a16="http://schemas.microsoft.com/office/drawing/2014/main" id="{13D073C6-EBA7-4E77-8B94-018BA37E67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7" name="AutoShape 3" descr="(question)">
          <a:extLst>
            <a:ext uri="{FF2B5EF4-FFF2-40B4-BE49-F238E27FC236}">
              <a16:creationId xmlns:a16="http://schemas.microsoft.com/office/drawing/2014/main" id="{0EE964D6-80AD-4541-8B3F-13C51D5C8A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8" name="AutoShape 3" descr="(question)">
          <a:extLst>
            <a:ext uri="{FF2B5EF4-FFF2-40B4-BE49-F238E27FC236}">
              <a16:creationId xmlns:a16="http://schemas.microsoft.com/office/drawing/2014/main" id="{9AA8DA00-F41C-4D7F-B2FD-2A12AB652B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89" name="AutoShape 3" descr="(question)">
          <a:extLst>
            <a:ext uri="{FF2B5EF4-FFF2-40B4-BE49-F238E27FC236}">
              <a16:creationId xmlns:a16="http://schemas.microsoft.com/office/drawing/2014/main" id="{FCDB113E-73FF-4B91-AD87-F13B2B0D953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0" name="AutoShape 3" descr="(question)">
          <a:extLst>
            <a:ext uri="{FF2B5EF4-FFF2-40B4-BE49-F238E27FC236}">
              <a16:creationId xmlns:a16="http://schemas.microsoft.com/office/drawing/2014/main" id="{B3E5C855-29D9-4F58-A57D-D8DC680997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1" name="AutoShape 3" descr="(question)">
          <a:extLst>
            <a:ext uri="{FF2B5EF4-FFF2-40B4-BE49-F238E27FC236}">
              <a16:creationId xmlns:a16="http://schemas.microsoft.com/office/drawing/2014/main" id="{AE3D32D7-1ED2-4D54-8794-E8A969BA59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2" name="AutoShape 3" descr="(question)">
          <a:extLst>
            <a:ext uri="{FF2B5EF4-FFF2-40B4-BE49-F238E27FC236}">
              <a16:creationId xmlns:a16="http://schemas.microsoft.com/office/drawing/2014/main" id="{276307CD-4D19-4A0C-AD6A-35BBFAAA7F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3" name="AutoShape 3" descr="(question)">
          <a:extLst>
            <a:ext uri="{FF2B5EF4-FFF2-40B4-BE49-F238E27FC236}">
              <a16:creationId xmlns:a16="http://schemas.microsoft.com/office/drawing/2014/main" id="{7ECF791E-D803-4C78-BB7C-B853CFA39F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4" name="AutoShape 3" descr="(question)">
          <a:extLst>
            <a:ext uri="{FF2B5EF4-FFF2-40B4-BE49-F238E27FC236}">
              <a16:creationId xmlns:a16="http://schemas.microsoft.com/office/drawing/2014/main" id="{921C2748-FE0F-4BCA-8977-1BFFEB4E31D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5" name="AutoShape 3" descr="(question)">
          <a:extLst>
            <a:ext uri="{FF2B5EF4-FFF2-40B4-BE49-F238E27FC236}">
              <a16:creationId xmlns:a16="http://schemas.microsoft.com/office/drawing/2014/main" id="{E4745107-C6DF-4269-B36A-2EB1A0AC63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6" name="AutoShape 3" descr="(question)">
          <a:extLst>
            <a:ext uri="{FF2B5EF4-FFF2-40B4-BE49-F238E27FC236}">
              <a16:creationId xmlns:a16="http://schemas.microsoft.com/office/drawing/2014/main" id="{0F295407-5A03-4D9F-A0C1-F279081BAE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7" name="AutoShape 3" descr="(question)">
          <a:extLst>
            <a:ext uri="{FF2B5EF4-FFF2-40B4-BE49-F238E27FC236}">
              <a16:creationId xmlns:a16="http://schemas.microsoft.com/office/drawing/2014/main" id="{E2D7EF73-52DE-4FEA-947A-2D48440181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8" name="AutoShape 3" descr="(question)">
          <a:extLst>
            <a:ext uri="{FF2B5EF4-FFF2-40B4-BE49-F238E27FC236}">
              <a16:creationId xmlns:a16="http://schemas.microsoft.com/office/drawing/2014/main" id="{F3A19F4B-458E-4584-8F5A-D1F68CDB42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499" name="AutoShape 3" descr="(question)">
          <a:extLst>
            <a:ext uri="{FF2B5EF4-FFF2-40B4-BE49-F238E27FC236}">
              <a16:creationId xmlns:a16="http://schemas.microsoft.com/office/drawing/2014/main" id="{DBCA5CA3-095E-4026-BFC6-4ED8016F537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0" name="AutoShape 3" descr="(question)">
          <a:extLst>
            <a:ext uri="{FF2B5EF4-FFF2-40B4-BE49-F238E27FC236}">
              <a16:creationId xmlns:a16="http://schemas.microsoft.com/office/drawing/2014/main" id="{F1BA09E4-4055-4492-8919-8228C6E1B2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1" name="AutoShape 3" descr="(question)">
          <a:extLst>
            <a:ext uri="{FF2B5EF4-FFF2-40B4-BE49-F238E27FC236}">
              <a16:creationId xmlns:a16="http://schemas.microsoft.com/office/drawing/2014/main" id="{785A74C0-B2FD-4814-8435-65A1F8DF0C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2" name="AutoShape 3" descr="(question)">
          <a:extLst>
            <a:ext uri="{FF2B5EF4-FFF2-40B4-BE49-F238E27FC236}">
              <a16:creationId xmlns:a16="http://schemas.microsoft.com/office/drawing/2014/main" id="{233C9C35-7C4F-4491-805C-2865F55FA4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3" name="AutoShape 3" descr="(question)">
          <a:extLst>
            <a:ext uri="{FF2B5EF4-FFF2-40B4-BE49-F238E27FC236}">
              <a16:creationId xmlns:a16="http://schemas.microsoft.com/office/drawing/2014/main" id="{AED2C9F6-6414-409E-892D-94E28838BE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4" name="AutoShape 3" descr="(question)">
          <a:extLst>
            <a:ext uri="{FF2B5EF4-FFF2-40B4-BE49-F238E27FC236}">
              <a16:creationId xmlns:a16="http://schemas.microsoft.com/office/drawing/2014/main" id="{E9C48254-3111-4E54-8A7B-9D915EE3FC9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5" name="AutoShape 3" descr="(question)">
          <a:extLst>
            <a:ext uri="{FF2B5EF4-FFF2-40B4-BE49-F238E27FC236}">
              <a16:creationId xmlns:a16="http://schemas.microsoft.com/office/drawing/2014/main" id="{03F14F98-18E5-4143-AF72-DCF42B1479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6" name="AutoShape 3" descr="(question)">
          <a:extLst>
            <a:ext uri="{FF2B5EF4-FFF2-40B4-BE49-F238E27FC236}">
              <a16:creationId xmlns:a16="http://schemas.microsoft.com/office/drawing/2014/main" id="{F6FABE7B-9371-493E-9A3E-5B738FCCBD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7" name="AutoShape 3" descr="(question)">
          <a:extLst>
            <a:ext uri="{FF2B5EF4-FFF2-40B4-BE49-F238E27FC236}">
              <a16:creationId xmlns:a16="http://schemas.microsoft.com/office/drawing/2014/main" id="{7A190556-D3AC-474F-8777-52957B185B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8" name="AutoShape 3" descr="(question)">
          <a:extLst>
            <a:ext uri="{FF2B5EF4-FFF2-40B4-BE49-F238E27FC236}">
              <a16:creationId xmlns:a16="http://schemas.microsoft.com/office/drawing/2014/main" id="{736B95DA-6522-4B81-A266-56F888D387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09" name="AutoShape 3" descr="(question)">
          <a:extLst>
            <a:ext uri="{FF2B5EF4-FFF2-40B4-BE49-F238E27FC236}">
              <a16:creationId xmlns:a16="http://schemas.microsoft.com/office/drawing/2014/main" id="{118C531C-B008-42A1-9AC6-C0F741C94DB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0" name="AutoShape 3" descr="(question)">
          <a:extLst>
            <a:ext uri="{FF2B5EF4-FFF2-40B4-BE49-F238E27FC236}">
              <a16:creationId xmlns:a16="http://schemas.microsoft.com/office/drawing/2014/main" id="{39FBC7B8-3B59-4D09-B26F-8CD1DBBD9B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1" name="AutoShape 3" descr="(question)">
          <a:extLst>
            <a:ext uri="{FF2B5EF4-FFF2-40B4-BE49-F238E27FC236}">
              <a16:creationId xmlns:a16="http://schemas.microsoft.com/office/drawing/2014/main" id="{84887AAF-92DF-441C-A0BA-8B6CEB2A6B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2" name="AutoShape 3" descr="(question)">
          <a:extLst>
            <a:ext uri="{FF2B5EF4-FFF2-40B4-BE49-F238E27FC236}">
              <a16:creationId xmlns:a16="http://schemas.microsoft.com/office/drawing/2014/main" id="{029EF67F-685F-43D3-94AD-784AB895CC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3" name="AutoShape 3" descr="(question)">
          <a:extLst>
            <a:ext uri="{FF2B5EF4-FFF2-40B4-BE49-F238E27FC236}">
              <a16:creationId xmlns:a16="http://schemas.microsoft.com/office/drawing/2014/main" id="{BD9B0D36-7CDE-4940-A81E-5A67D7B242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4" name="AutoShape 3" descr="(question)">
          <a:extLst>
            <a:ext uri="{FF2B5EF4-FFF2-40B4-BE49-F238E27FC236}">
              <a16:creationId xmlns:a16="http://schemas.microsoft.com/office/drawing/2014/main" id="{60765380-4165-437E-A886-64393A0AA54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5" name="AutoShape 3" descr="(question)">
          <a:extLst>
            <a:ext uri="{FF2B5EF4-FFF2-40B4-BE49-F238E27FC236}">
              <a16:creationId xmlns:a16="http://schemas.microsoft.com/office/drawing/2014/main" id="{8275F868-41D8-41D0-9C99-D70E5A177C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6" name="AutoShape 3" descr="(question)">
          <a:extLst>
            <a:ext uri="{FF2B5EF4-FFF2-40B4-BE49-F238E27FC236}">
              <a16:creationId xmlns:a16="http://schemas.microsoft.com/office/drawing/2014/main" id="{4E91EF5D-0D76-4DC3-A761-62F40D0AC3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4800"/>
    <xdr:sp macro="" textlink="">
      <xdr:nvSpPr>
        <xdr:cNvPr id="517" name="AutoShape 3" descr="(question)">
          <a:extLst>
            <a:ext uri="{FF2B5EF4-FFF2-40B4-BE49-F238E27FC236}">
              <a16:creationId xmlns:a16="http://schemas.microsoft.com/office/drawing/2014/main" id="{C8B1D4E6-53FA-4BA6-AF5E-36F75FE867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18" name="AutoShape 3" descr="(question)">
          <a:extLst>
            <a:ext uri="{FF2B5EF4-FFF2-40B4-BE49-F238E27FC236}">
              <a16:creationId xmlns:a16="http://schemas.microsoft.com/office/drawing/2014/main" id="{1D33B040-9014-4014-9B63-3FCE4E98D1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19" name="AutoShape 3" descr="(question)">
          <a:extLst>
            <a:ext uri="{FF2B5EF4-FFF2-40B4-BE49-F238E27FC236}">
              <a16:creationId xmlns:a16="http://schemas.microsoft.com/office/drawing/2014/main" id="{AF4F3E82-874B-490E-8E06-66AEA9E4CB5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0" name="AutoShape 3" descr="(question)">
          <a:extLst>
            <a:ext uri="{FF2B5EF4-FFF2-40B4-BE49-F238E27FC236}">
              <a16:creationId xmlns:a16="http://schemas.microsoft.com/office/drawing/2014/main" id="{AC8D1030-EBB7-4A8C-A4E0-A0988C1E878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1" name="AutoShape 3" descr="(question)">
          <a:extLst>
            <a:ext uri="{FF2B5EF4-FFF2-40B4-BE49-F238E27FC236}">
              <a16:creationId xmlns:a16="http://schemas.microsoft.com/office/drawing/2014/main" id="{EC0981E2-86DC-4D4D-88B9-AD3A0723E1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2" name="AutoShape 3" descr="(question)">
          <a:extLst>
            <a:ext uri="{FF2B5EF4-FFF2-40B4-BE49-F238E27FC236}">
              <a16:creationId xmlns:a16="http://schemas.microsoft.com/office/drawing/2014/main" id="{41F7D626-595B-4D7B-B223-5F3AC8BB5D8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3" name="AutoShape 3" descr="(question)">
          <a:extLst>
            <a:ext uri="{FF2B5EF4-FFF2-40B4-BE49-F238E27FC236}">
              <a16:creationId xmlns:a16="http://schemas.microsoft.com/office/drawing/2014/main" id="{38DEAA26-4258-4B25-9B91-2DA1805124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4" name="AutoShape 3" descr="(question)">
          <a:extLst>
            <a:ext uri="{FF2B5EF4-FFF2-40B4-BE49-F238E27FC236}">
              <a16:creationId xmlns:a16="http://schemas.microsoft.com/office/drawing/2014/main" id="{51E9CDFF-5448-486F-B5FF-0D973FE521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5" name="AutoShape 3" descr="(question)">
          <a:extLst>
            <a:ext uri="{FF2B5EF4-FFF2-40B4-BE49-F238E27FC236}">
              <a16:creationId xmlns:a16="http://schemas.microsoft.com/office/drawing/2014/main" id="{91874489-3D4C-4B5B-931C-D2B8ABB343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6" name="AutoShape 3" descr="(question)">
          <a:extLst>
            <a:ext uri="{FF2B5EF4-FFF2-40B4-BE49-F238E27FC236}">
              <a16:creationId xmlns:a16="http://schemas.microsoft.com/office/drawing/2014/main" id="{DA2478B1-2BEB-40FE-8112-6BEC4290A1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7" name="AutoShape 3" descr="(question)">
          <a:extLst>
            <a:ext uri="{FF2B5EF4-FFF2-40B4-BE49-F238E27FC236}">
              <a16:creationId xmlns:a16="http://schemas.microsoft.com/office/drawing/2014/main" id="{D5E465C2-ED66-4002-9B1F-A10E3C1EF0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8" name="AutoShape 3" descr="(question)">
          <a:extLst>
            <a:ext uri="{FF2B5EF4-FFF2-40B4-BE49-F238E27FC236}">
              <a16:creationId xmlns:a16="http://schemas.microsoft.com/office/drawing/2014/main" id="{D37C8538-0D29-4D7D-9D4B-275AC98162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29" name="AutoShape 3" descr="(question)">
          <a:extLst>
            <a:ext uri="{FF2B5EF4-FFF2-40B4-BE49-F238E27FC236}">
              <a16:creationId xmlns:a16="http://schemas.microsoft.com/office/drawing/2014/main" id="{BACBBC3E-F73A-4CB3-B667-8691296CB9C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0" name="AutoShape 3" descr="(question)">
          <a:extLst>
            <a:ext uri="{FF2B5EF4-FFF2-40B4-BE49-F238E27FC236}">
              <a16:creationId xmlns:a16="http://schemas.microsoft.com/office/drawing/2014/main" id="{750A69C5-9AE9-4B03-A670-DA88666838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1" name="AutoShape 3" descr="(question)">
          <a:extLst>
            <a:ext uri="{FF2B5EF4-FFF2-40B4-BE49-F238E27FC236}">
              <a16:creationId xmlns:a16="http://schemas.microsoft.com/office/drawing/2014/main" id="{EFC2AB7E-81D7-4DFB-8C58-D99795EA11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2" name="AutoShape 3" descr="(question)">
          <a:extLst>
            <a:ext uri="{FF2B5EF4-FFF2-40B4-BE49-F238E27FC236}">
              <a16:creationId xmlns:a16="http://schemas.microsoft.com/office/drawing/2014/main" id="{69187C6C-6DB1-4EF5-BD75-FC0B55EA42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3" name="AutoShape 3" descr="(question)">
          <a:extLst>
            <a:ext uri="{FF2B5EF4-FFF2-40B4-BE49-F238E27FC236}">
              <a16:creationId xmlns:a16="http://schemas.microsoft.com/office/drawing/2014/main" id="{E3798E13-8FAE-4C73-AC03-03D563DF80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4" name="AutoShape 3" descr="(question)">
          <a:extLst>
            <a:ext uri="{FF2B5EF4-FFF2-40B4-BE49-F238E27FC236}">
              <a16:creationId xmlns:a16="http://schemas.microsoft.com/office/drawing/2014/main" id="{1A78E4DB-4C41-4772-98C7-32486B03DD5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5" name="AutoShape 3" descr="(question)">
          <a:extLst>
            <a:ext uri="{FF2B5EF4-FFF2-40B4-BE49-F238E27FC236}">
              <a16:creationId xmlns:a16="http://schemas.microsoft.com/office/drawing/2014/main" id="{F13C1E18-780E-4BDA-BDB2-461D095CF4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6" name="AutoShape 3" descr="(question)">
          <a:extLst>
            <a:ext uri="{FF2B5EF4-FFF2-40B4-BE49-F238E27FC236}">
              <a16:creationId xmlns:a16="http://schemas.microsoft.com/office/drawing/2014/main" id="{589AEC8C-1C5B-4068-A5EF-A7570E6F5E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7" name="AutoShape 3" descr="(question)">
          <a:extLst>
            <a:ext uri="{FF2B5EF4-FFF2-40B4-BE49-F238E27FC236}">
              <a16:creationId xmlns:a16="http://schemas.microsoft.com/office/drawing/2014/main" id="{BBF3E6FE-AE61-4F36-9E63-91FE13210C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8" name="AutoShape 3" descr="(question)">
          <a:extLst>
            <a:ext uri="{FF2B5EF4-FFF2-40B4-BE49-F238E27FC236}">
              <a16:creationId xmlns:a16="http://schemas.microsoft.com/office/drawing/2014/main" id="{E68FF3FF-54CF-48DD-8828-F7A2AB1329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39" name="AutoShape 3" descr="(question)">
          <a:extLst>
            <a:ext uri="{FF2B5EF4-FFF2-40B4-BE49-F238E27FC236}">
              <a16:creationId xmlns:a16="http://schemas.microsoft.com/office/drawing/2014/main" id="{1CBBA1B8-C166-47A9-978F-0D0C79CE6B6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0" name="AutoShape 3" descr="(question)">
          <a:extLst>
            <a:ext uri="{FF2B5EF4-FFF2-40B4-BE49-F238E27FC236}">
              <a16:creationId xmlns:a16="http://schemas.microsoft.com/office/drawing/2014/main" id="{AC0EA6BB-372A-426C-880D-9C46342C61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1" name="AutoShape 3" descr="(question)">
          <a:extLst>
            <a:ext uri="{FF2B5EF4-FFF2-40B4-BE49-F238E27FC236}">
              <a16:creationId xmlns:a16="http://schemas.microsoft.com/office/drawing/2014/main" id="{53C8BBE7-4AA5-4355-AFC8-E801043D3C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2" name="AutoShape 3" descr="(question)">
          <a:extLst>
            <a:ext uri="{FF2B5EF4-FFF2-40B4-BE49-F238E27FC236}">
              <a16:creationId xmlns:a16="http://schemas.microsoft.com/office/drawing/2014/main" id="{E69D2A47-BC45-4C2D-B49B-F551B8E66C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3" name="AutoShape 3" descr="(question)">
          <a:extLst>
            <a:ext uri="{FF2B5EF4-FFF2-40B4-BE49-F238E27FC236}">
              <a16:creationId xmlns:a16="http://schemas.microsoft.com/office/drawing/2014/main" id="{263E45EE-8704-45A8-8D7D-669A328A06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4" name="AutoShape 3" descr="(question)">
          <a:extLst>
            <a:ext uri="{FF2B5EF4-FFF2-40B4-BE49-F238E27FC236}">
              <a16:creationId xmlns:a16="http://schemas.microsoft.com/office/drawing/2014/main" id="{44AD19E4-9CC5-4061-ADF0-95C3CD0C85B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5" name="AutoShape 3" descr="(question)">
          <a:extLst>
            <a:ext uri="{FF2B5EF4-FFF2-40B4-BE49-F238E27FC236}">
              <a16:creationId xmlns:a16="http://schemas.microsoft.com/office/drawing/2014/main" id="{6AD06B37-7335-4EB4-A656-08ED096EF8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6" name="AutoShape 3" descr="(question)">
          <a:extLst>
            <a:ext uri="{FF2B5EF4-FFF2-40B4-BE49-F238E27FC236}">
              <a16:creationId xmlns:a16="http://schemas.microsoft.com/office/drawing/2014/main" id="{A6AA5619-F996-478D-AE4F-F5C295C362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7" name="AutoShape 3" descr="(question)">
          <a:extLst>
            <a:ext uri="{FF2B5EF4-FFF2-40B4-BE49-F238E27FC236}">
              <a16:creationId xmlns:a16="http://schemas.microsoft.com/office/drawing/2014/main" id="{28C9EEA6-14D2-4D7F-A24D-604A395E42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8" name="AutoShape 3" descr="(question)">
          <a:extLst>
            <a:ext uri="{FF2B5EF4-FFF2-40B4-BE49-F238E27FC236}">
              <a16:creationId xmlns:a16="http://schemas.microsoft.com/office/drawing/2014/main" id="{76ED26B9-F882-4B5A-A931-4C1FFEB673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49" name="AutoShape 3" descr="(question)">
          <a:extLst>
            <a:ext uri="{FF2B5EF4-FFF2-40B4-BE49-F238E27FC236}">
              <a16:creationId xmlns:a16="http://schemas.microsoft.com/office/drawing/2014/main" id="{2D8EF853-BC6A-434C-80CE-7067876C5A6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0" name="AutoShape 3" descr="(question)">
          <a:extLst>
            <a:ext uri="{FF2B5EF4-FFF2-40B4-BE49-F238E27FC236}">
              <a16:creationId xmlns:a16="http://schemas.microsoft.com/office/drawing/2014/main" id="{A8368B3C-1FE0-4485-918D-DDEC006086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1" name="AutoShape 3" descr="(question)">
          <a:extLst>
            <a:ext uri="{FF2B5EF4-FFF2-40B4-BE49-F238E27FC236}">
              <a16:creationId xmlns:a16="http://schemas.microsoft.com/office/drawing/2014/main" id="{27A77AF4-00B4-4F83-ACF6-FB03889059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2" name="AutoShape 3" descr="(question)">
          <a:extLst>
            <a:ext uri="{FF2B5EF4-FFF2-40B4-BE49-F238E27FC236}">
              <a16:creationId xmlns:a16="http://schemas.microsoft.com/office/drawing/2014/main" id="{8CEE9C5D-25F9-45D4-9DD4-E7C7CCB903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3" name="AutoShape 3" descr="(question)">
          <a:extLst>
            <a:ext uri="{FF2B5EF4-FFF2-40B4-BE49-F238E27FC236}">
              <a16:creationId xmlns:a16="http://schemas.microsoft.com/office/drawing/2014/main" id="{7CD0A05B-9EDB-4FCB-9BC9-93F0FF0D886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4" name="AutoShape 3" descr="(question)">
          <a:extLst>
            <a:ext uri="{FF2B5EF4-FFF2-40B4-BE49-F238E27FC236}">
              <a16:creationId xmlns:a16="http://schemas.microsoft.com/office/drawing/2014/main" id="{7ECD5012-BDD4-4ECC-8B76-6F963C1D7A0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5" name="AutoShape 3" descr="(question)">
          <a:extLst>
            <a:ext uri="{FF2B5EF4-FFF2-40B4-BE49-F238E27FC236}">
              <a16:creationId xmlns:a16="http://schemas.microsoft.com/office/drawing/2014/main" id="{9FC357A4-9135-4B39-A828-C7774344CE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6" name="AutoShape 3" descr="(question)">
          <a:extLst>
            <a:ext uri="{FF2B5EF4-FFF2-40B4-BE49-F238E27FC236}">
              <a16:creationId xmlns:a16="http://schemas.microsoft.com/office/drawing/2014/main" id="{D0A7B508-CB1D-42D1-B5D5-DB2382C35B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7" name="AutoShape 3" descr="(question)">
          <a:extLst>
            <a:ext uri="{FF2B5EF4-FFF2-40B4-BE49-F238E27FC236}">
              <a16:creationId xmlns:a16="http://schemas.microsoft.com/office/drawing/2014/main" id="{C7F70A67-728E-4034-824B-7CF2DAE637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8" name="AutoShape 3" descr="(question)">
          <a:extLst>
            <a:ext uri="{FF2B5EF4-FFF2-40B4-BE49-F238E27FC236}">
              <a16:creationId xmlns:a16="http://schemas.microsoft.com/office/drawing/2014/main" id="{F3148981-8414-4759-A1BE-902A2C3449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59" name="AutoShape 3" descr="(question)">
          <a:extLst>
            <a:ext uri="{FF2B5EF4-FFF2-40B4-BE49-F238E27FC236}">
              <a16:creationId xmlns:a16="http://schemas.microsoft.com/office/drawing/2014/main" id="{5C82B25E-D6FB-488B-8EDD-CFA9094249C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60" name="AutoShape 3" descr="(question)">
          <a:extLst>
            <a:ext uri="{FF2B5EF4-FFF2-40B4-BE49-F238E27FC236}">
              <a16:creationId xmlns:a16="http://schemas.microsoft.com/office/drawing/2014/main" id="{F1DE3635-2B09-49ED-9A0B-A882BE4378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61" name="AutoShape 3" descr="(question)">
          <a:extLst>
            <a:ext uri="{FF2B5EF4-FFF2-40B4-BE49-F238E27FC236}">
              <a16:creationId xmlns:a16="http://schemas.microsoft.com/office/drawing/2014/main" id="{B9B507DD-1461-4A5E-9558-BB045B9552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4800"/>
    <xdr:sp macro="" textlink="">
      <xdr:nvSpPr>
        <xdr:cNvPr id="562" name="AutoShape 3" descr="(question)">
          <a:extLst>
            <a:ext uri="{FF2B5EF4-FFF2-40B4-BE49-F238E27FC236}">
              <a16:creationId xmlns:a16="http://schemas.microsoft.com/office/drawing/2014/main" id="{4575A2E4-9AA5-45B3-ACBD-C262F9CB3A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82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04800" cy="304800"/>
    <xdr:sp macro="" textlink="">
      <xdr:nvSpPr>
        <xdr:cNvPr id="563" name="AutoShape 3" descr="(question)">
          <a:extLst>
            <a:ext uri="{FF2B5EF4-FFF2-40B4-BE49-F238E27FC236}">
              <a16:creationId xmlns:a16="http://schemas.microsoft.com/office/drawing/2014/main" id="{153688F8-5037-4230-B5A5-84C1670F1E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6838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564" name="AutoShape 3" descr="(question)">
          <a:extLst>
            <a:ext uri="{FF2B5EF4-FFF2-40B4-BE49-F238E27FC236}">
              <a16:creationId xmlns:a16="http://schemas.microsoft.com/office/drawing/2014/main" id="{D9B907EE-78D1-488D-861F-51D566105A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565" name="AutoShape 3" descr="(question)">
          <a:extLst>
            <a:ext uri="{FF2B5EF4-FFF2-40B4-BE49-F238E27FC236}">
              <a16:creationId xmlns:a16="http://schemas.microsoft.com/office/drawing/2014/main" id="{28571CDF-00A1-4955-A8D1-510FAEF132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24</xdr:row>
      <xdr:rowOff>0</xdr:rowOff>
    </xdr:from>
    <xdr:ext cx="304800" cy="304800"/>
    <xdr:sp macro="" textlink="">
      <xdr:nvSpPr>
        <xdr:cNvPr id="566" name="AutoShape 3" descr="(question)">
          <a:extLst>
            <a:ext uri="{FF2B5EF4-FFF2-40B4-BE49-F238E27FC236}">
              <a16:creationId xmlns:a16="http://schemas.microsoft.com/office/drawing/2014/main" id="{FD791094-3E9A-47CB-A7F1-7F8444ECFE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181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567" name="AutoShape 3" descr="(question)">
          <a:extLst>
            <a:ext uri="{FF2B5EF4-FFF2-40B4-BE49-F238E27FC236}">
              <a16:creationId xmlns:a16="http://schemas.microsoft.com/office/drawing/2014/main" id="{21109CDC-A814-409E-B154-16FC9EE226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568" name="AutoShape 3" descr="(question)">
          <a:extLst>
            <a:ext uri="{FF2B5EF4-FFF2-40B4-BE49-F238E27FC236}">
              <a16:creationId xmlns:a16="http://schemas.microsoft.com/office/drawing/2014/main" id="{012418B5-6052-4B4F-8FD2-DD0BE1D203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0</xdr:rowOff>
    </xdr:from>
    <xdr:ext cx="304800" cy="304800"/>
    <xdr:sp macro="" textlink="">
      <xdr:nvSpPr>
        <xdr:cNvPr id="569" name="AutoShape 3" descr="(question)">
          <a:extLst>
            <a:ext uri="{FF2B5EF4-FFF2-40B4-BE49-F238E27FC236}">
              <a16:creationId xmlns:a16="http://schemas.microsoft.com/office/drawing/2014/main" id="{456EFAD8-DFD6-470F-BFAE-9CFF1F93EA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7524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0" name="AutoShape 3" descr="(question)">
          <a:extLst>
            <a:ext uri="{FF2B5EF4-FFF2-40B4-BE49-F238E27FC236}">
              <a16:creationId xmlns:a16="http://schemas.microsoft.com/office/drawing/2014/main" id="{18B3AD87-54AF-4C0C-AC43-7F37058F63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1" name="AutoShape 3" descr="(question)">
          <a:extLst>
            <a:ext uri="{FF2B5EF4-FFF2-40B4-BE49-F238E27FC236}">
              <a16:creationId xmlns:a16="http://schemas.microsoft.com/office/drawing/2014/main" id="{E7B7A405-5CC5-4EC6-9286-ED833F3C35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2" name="AutoShape 3" descr="(question)">
          <a:extLst>
            <a:ext uri="{FF2B5EF4-FFF2-40B4-BE49-F238E27FC236}">
              <a16:creationId xmlns:a16="http://schemas.microsoft.com/office/drawing/2014/main" id="{3C127F8D-39E2-4667-B3DE-2D4F353FAD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3" name="AutoShape 3" descr="(question)">
          <a:extLst>
            <a:ext uri="{FF2B5EF4-FFF2-40B4-BE49-F238E27FC236}">
              <a16:creationId xmlns:a16="http://schemas.microsoft.com/office/drawing/2014/main" id="{79AB97D8-9378-40E9-89CE-3145050B65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4" name="AutoShape 3" descr="(question)">
          <a:extLst>
            <a:ext uri="{FF2B5EF4-FFF2-40B4-BE49-F238E27FC236}">
              <a16:creationId xmlns:a16="http://schemas.microsoft.com/office/drawing/2014/main" id="{93953875-2564-45FF-AC63-A772D5270D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5" name="AutoShape 3" descr="(question)">
          <a:extLst>
            <a:ext uri="{FF2B5EF4-FFF2-40B4-BE49-F238E27FC236}">
              <a16:creationId xmlns:a16="http://schemas.microsoft.com/office/drawing/2014/main" id="{B7E8E49D-A48F-421E-9A89-2AFA62AD89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6" name="AutoShape 3" descr="(question)">
          <a:extLst>
            <a:ext uri="{FF2B5EF4-FFF2-40B4-BE49-F238E27FC236}">
              <a16:creationId xmlns:a16="http://schemas.microsoft.com/office/drawing/2014/main" id="{067C2949-034B-4EF8-9F23-762DC27A452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7" name="AutoShape 3" descr="(question)">
          <a:extLst>
            <a:ext uri="{FF2B5EF4-FFF2-40B4-BE49-F238E27FC236}">
              <a16:creationId xmlns:a16="http://schemas.microsoft.com/office/drawing/2014/main" id="{07BCD58B-8D14-4966-BCBB-78A5CD131D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8" name="AutoShape 3" descr="(question)">
          <a:extLst>
            <a:ext uri="{FF2B5EF4-FFF2-40B4-BE49-F238E27FC236}">
              <a16:creationId xmlns:a16="http://schemas.microsoft.com/office/drawing/2014/main" id="{C87AE7CB-E39B-4412-9E38-16429C7A1C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79" name="AutoShape 3" descr="(question)">
          <a:extLst>
            <a:ext uri="{FF2B5EF4-FFF2-40B4-BE49-F238E27FC236}">
              <a16:creationId xmlns:a16="http://schemas.microsoft.com/office/drawing/2014/main" id="{33D69B44-5792-4D61-B023-E12DC25569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0" name="AutoShape 3" descr="(question)">
          <a:extLst>
            <a:ext uri="{FF2B5EF4-FFF2-40B4-BE49-F238E27FC236}">
              <a16:creationId xmlns:a16="http://schemas.microsoft.com/office/drawing/2014/main" id="{6981AB72-B096-4CF0-A8DC-93B3969301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1" name="AutoShape 3" descr="(question)">
          <a:extLst>
            <a:ext uri="{FF2B5EF4-FFF2-40B4-BE49-F238E27FC236}">
              <a16:creationId xmlns:a16="http://schemas.microsoft.com/office/drawing/2014/main" id="{A571DCEB-6B8A-44BB-BCF7-EC439BEB0B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2" name="AutoShape 3" descr="(question)">
          <a:extLst>
            <a:ext uri="{FF2B5EF4-FFF2-40B4-BE49-F238E27FC236}">
              <a16:creationId xmlns:a16="http://schemas.microsoft.com/office/drawing/2014/main" id="{B0807CCC-CDBB-4393-BE8E-879A200374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3" name="AutoShape 3" descr="(question)">
          <a:extLst>
            <a:ext uri="{FF2B5EF4-FFF2-40B4-BE49-F238E27FC236}">
              <a16:creationId xmlns:a16="http://schemas.microsoft.com/office/drawing/2014/main" id="{2C6C7938-18FA-4BB6-A16F-7C61156EC7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4" name="AutoShape 3" descr="(question)">
          <a:extLst>
            <a:ext uri="{FF2B5EF4-FFF2-40B4-BE49-F238E27FC236}">
              <a16:creationId xmlns:a16="http://schemas.microsoft.com/office/drawing/2014/main" id="{62CC6877-1522-4A55-A5B8-7A2809533D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5" name="AutoShape 3" descr="(question)">
          <a:extLst>
            <a:ext uri="{FF2B5EF4-FFF2-40B4-BE49-F238E27FC236}">
              <a16:creationId xmlns:a16="http://schemas.microsoft.com/office/drawing/2014/main" id="{94860CD7-AE76-4DB7-AB1E-4890A06735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6" name="AutoShape 3" descr="(question)">
          <a:extLst>
            <a:ext uri="{FF2B5EF4-FFF2-40B4-BE49-F238E27FC236}">
              <a16:creationId xmlns:a16="http://schemas.microsoft.com/office/drawing/2014/main" id="{1DC47DD9-57A7-48BE-A0AE-D8895B87A32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7" name="AutoShape 3" descr="(question)">
          <a:extLst>
            <a:ext uri="{FF2B5EF4-FFF2-40B4-BE49-F238E27FC236}">
              <a16:creationId xmlns:a16="http://schemas.microsoft.com/office/drawing/2014/main" id="{D17E0C13-F625-439C-A116-63CF902CD7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8" name="AutoShape 3" descr="(question)">
          <a:extLst>
            <a:ext uri="{FF2B5EF4-FFF2-40B4-BE49-F238E27FC236}">
              <a16:creationId xmlns:a16="http://schemas.microsoft.com/office/drawing/2014/main" id="{B12C6B80-99F7-43C3-B59B-CE143E522F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89" name="AutoShape 3" descr="(question)">
          <a:extLst>
            <a:ext uri="{FF2B5EF4-FFF2-40B4-BE49-F238E27FC236}">
              <a16:creationId xmlns:a16="http://schemas.microsoft.com/office/drawing/2014/main" id="{158B317A-6035-4099-9B2E-3F1B86AEE3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0" name="AutoShape 3" descr="(question)">
          <a:extLst>
            <a:ext uri="{FF2B5EF4-FFF2-40B4-BE49-F238E27FC236}">
              <a16:creationId xmlns:a16="http://schemas.microsoft.com/office/drawing/2014/main" id="{C147F443-3B05-4D59-ABDD-8D0ABF2773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1" name="AutoShape 3" descr="(question)">
          <a:extLst>
            <a:ext uri="{FF2B5EF4-FFF2-40B4-BE49-F238E27FC236}">
              <a16:creationId xmlns:a16="http://schemas.microsoft.com/office/drawing/2014/main" id="{40336BBB-AA82-4680-B989-EF4D7076B22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2" name="AutoShape 3" descr="(question)">
          <a:extLst>
            <a:ext uri="{FF2B5EF4-FFF2-40B4-BE49-F238E27FC236}">
              <a16:creationId xmlns:a16="http://schemas.microsoft.com/office/drawing/2014/main" id="{103A76C5-3D64-4C68-A8B5-0FAC62D2C6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3" name="AutoShape 3" descr="(question)">
          <a:extLst>
            <a:ext uri="{FF2B5EF4-FFF2-40B4-BE49-F238E27FC236}">
              <a16:creationId xmlns:a16="http://schemas.microsoft.com/office/drawing/2014/main" id="{9B7DE4C5-33C9-4036-A802-53DAF1EAC4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4" name="AutoShape 3" descr="(question)">
          <a:extLst>
            <a:ext uri="{FF2B5EF4-FFF2-40B4-BE49-F238E27FC236}">
              <a16:creationId xmlns:a16="http://schemas.microsoft.com/office/drawing/2014/main" id="{A1143161-6250-40DC-A812-A22643803B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5" name="AutoShape 3" descr="(question)">
          <a:extLst>
            <a:ext uri="{FF2B5EF4-FFF2-40B4-BE49-F238E27FC236}">
              <a16:creationId xmlns:a16="http://schemas.microsoft.com/office/drawing/2014/main" id="{265FD46A-D787-46BE-BDD1-DCB94E6462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6" name="AutoShape 3" descr="(question)">
          <a:extLst>
            <a:ext uri="{FF2B5EF4-FFF2-40B4-BE49-F238E27FC236}">
              <a16:creationId xmlns:a16="http://schemas.microsoft.com/office/drawing/2014/main" id="{B0C153CD-80FE-4404-9767-9FF51B93875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7" name="AutoShape 3" descr="(question)">
          <a:extLst>
            <a:ext uri="{FF2B5EF4-FFF2-40B4-BE49-F238E27FC236}">
              <a16:creationId xmlns:a16="http://schemas.microsoft.com/office/drawing/2014/main" id="{A4E85074-8B97-4DD7-AE06-6AC3A676E2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8" name="AutoShape 3" descr="(question)">
          <a:extLst>
            <a:ext uri="{FF2B5EF4-FFF2-40B4-BE49-F238E27FC236}">
              <a16:creationId xmlns:a16="http://schemas.microsoft.com/office/drawing/2014/main" id="{A7C50F00-A23F-47DD-9B42-18AB92CD57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599" name="AutoShape 3" descr="(question)">
          <a:extLst>
            <a:ext uri="{FF2B5EF4-FFF2-40B4-BE49-F238E27FC236}">
              <a16:creationId xmlns:a16="http://schemas.microsoft.com/office/drawing/2014/main" id="{421497A7-E665-426A-A37F-F0DFC5D29D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0" name="AutoShape 3" descr="(question)">
          <a:extLst>
            <a:ext uri="{FF2B5EF4-FFF2-40B4-BE49-F238E27FC236}">
              <a16:creationId xmlns:a16="http://schemas.microsoft.com/office/drawing/2014/main" id="{1C3D3E29-5B32-42C1-AF80-18F86A722A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1" name="AutoShape 3" descr="(question)">
          <a:extLst>
            <a:ext uri="{FF2B5EF4-FFF2-40B4-BE49-F238E27FC236}">
              <a16:creationId xmlns:a16="http://schemas.microsoft.com/office/drawing/2014/main" id="{0062B90B-A69E-4498-B4F8-7AA0D78756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2" name="AutoShape 3" descr="(question)">
          <a:extLst>
            <a:ext uri="{FF2B5EF4-FFF2-40B4-BE49-F238E27FC236}">
              <a16:creationId xmlns:a16="http://schemas.microsoft.com/office/drawing/2014/main" id="{7C63F0ED-F32D-4876-9C8D-6A5407ACAB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3" name="AutoShape 3" descr="(question)">
          <a:extLst>
            <a:ext uri="{FF2B5EF4-FFF2-40B4-BE49-F238E27FC236}">
              <a16:creationId xmlns:a16="http://schemas.microsoft.com/office/drawing/2014/main" id="{9BEA5087-F202-49FE-80A2-71D9B7FB40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4" name="AutoShape 3" descr="(question)">
          <a:extLst>
            <a:ext uri="{FF2B5EF4-FFF2-40B4-BE49-F238E27FC236}">
              <a16:creationId xmlns:a16="http://schemas.microsoft.com/office/drawing/2014/main" id="{75FB5386-519C-4BE4-AF63-8147C51CE1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5" name="AutoShape 3" descr="(question)">
          <a:extLst>
            <a:ext uri="{FF2B5EF4-FFF2-40B4-BE49-F238E27FC236}">
              <a16:creationId xmlns:a16="http://schemas.microsoft.com/office/drawing/2014/main" id="{E3175D97-BC18-4299-ABA4-C584A151E2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6" name="AutoShape 3" descr="(question)">
          <a:extLst>
            <a:ext uri="{FF2B5EF4-FFF2-40B4-BE49-F238E27FC236}">
              <a16:creationId xmlns:a16="http://schemas.microsoft.com/office/drawing/2014/main" id="{9C185A52-65DC-475C-8EB6-9386C588275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7" name="AutoShape 3" descr="(question)">
          <a:extLst>
            <a:ext uri="{FF2B5EF4-FFF2-40B4-BE49-F238E27FC236}">
              <a16:creationId xmlns:a16="http://schemas.microsoft.com/office/drawing/2014/main" id="{50C71A3C-3B64-457C-8D48-83224067E1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8" name="AutoShape 3" descr="(question)">
          <a:extLst>
            <a:ext uri="{FF2B5EF4-FFF2-40B4-BE49-F238E27FC236}">
              <a16:creationId xmlns:a16="http://schemas.microsoft.com/office/drawing/2014/main" id="{113FDC9C-C0A0-4C6B-A4F0-558B78761E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09" name="AutoShape 3" descr="(question)">
          <a:extLst>
            <a:ext uri="{FF2B5EF4-FFF2-40B4-BE49-F238E27FC236}">
              <a16:creationId xmlns:a16="http://schemas.microsoft.com/office/drawing/2014/main" id="{008BC203-C23B-458D-8E71-367958641E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0" name="AutoShape 3" descr="(question)">
          <a:extLst>
            <a:ext uri="{FF2B5EF4-FFF2-40B4-BE49-F238E27FC236}">
              <a16:creationId xmlns:a16="http://schemas.microsoft.com/office/drawing/2014/main" id="{EAAEDD73-2800-4BF5-A758-FE1547511E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1" name="AutoShape 3" descr="(question)">
          <a:extLst>
            <a:ext uri="{FF2B5EF4-FFF2-40B4-BE49-F238E27FC236}">
              <a16:creationId xmlns:a16="http://schemas.microsoft.com/office/drawing/2014/main" id="{46C8CAC8-CADE-4E8C-82BB-F6A72F76B02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2" name="AutoShape 3" descr="(question)">
          <a:extLst>
            <a:ext uri="{FF2B5EF4-FFF2-40B4-BE49-F238E27FC236}">
              <a16:creationId xmlns:a16="http://schemas.microsoft.com/office/drawing/2014/main" id="{692D5CBD-4837-4EC9-9903-F48ACCF001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3" name="AutoShape 3" descr="(question)">
          <a:extLst>
            <a:ext uri="{FF2B5EF4-FFF2-40B4-BE49-F238E27FC236}">
              <a16:creationId xmlns:a16="http://schemas.microsoft.com/office/drawing/2014/main" id="{24DA0131-36A3-4273-8258-55D16E606A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4" name="AutoShape 3" descr="(question)">
          <a:extLst>
            <a:ext uri="{FF2B5EF4-FFF2-40B4-BE49-F238E27FC236}">
              <a16:creationId xmlns:a16="http://schemas.microsoft.com/office/drawing/2014/main" id="{0C395C37-D3E8-4782-8995-30C7A90D30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5" name="AutoShape 3" descr="(question)">
          <a:extLst>
            <a:ext uri="{FF2B5EF4-FFF2-40B4-BE49-F238E27FC236}">
              <a16:creationId xmlns:a16="http://schemas.microsoft.com/office/drawing/2014/main" id="{F8342F4E-1EEA-40CC-94A7-D0BA263FAE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6" name="AutoShape 3" descr="(question)">
          <a:extLst>
            <a:ext uri="{FF2B5EF4-FFF2-40B4-BE49-F238E27FC236}">
              <a16:creationId xmlns:a16="http://schemas.microsoft.com/office/drawing/2014/main" id="{F36ED112-DC60-4B92-BC6E-9150A56DA98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7" name="AutoShape 3" descr="(question)">
          <a:extLst>
            <a:ext uri="{FF2B5EF4-FFF2-40B4-BE49-F238E27FC236}">
              <a16:creationId xmlns:a16="http://schemas.microsoft.com/office/drawing/2014/main" id="{D38B8352-22A6-433B-9DC3-2D5D9E01EC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8" name="AutoShape 3" descr="(question)">
          <a:extLst>
            <a:ext uri="{FF2B5EF4-FFF2-40B4-BE49-F238E27FC236}">
              <a16:creationId xmlns:a16="http://schemas.microsoft.com/office/drawing/2014/main" id="{9D13CDC7-E668-441A-BAF5-07B8ADD141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19" name="AutoShape 3" descr="(question)">
          <a:extLst>
            <a:ext uri="{FF2B5EF4-FFF2-40B4-BE49-F238E27FC236}">
              <a16:creationId xmlns:a16="http://schemas.microsoft.com/office/drawing/2014/main" id="{ABDEBD7F-A2E0-46B6-B527-088E7B8A2F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0" name="AutoShape 3" descr="(question)">
          <a:extLst>
            <a:ext uri="{FF2B5EF4-FFF2-40B4-BE49-F238E27FC236}">
              <a16:creationId xmlns:a16="http://schemas.microsoft.com/office/drawing/2014/main" id="{53C2CCF4-ECBB-482F-B70A-EAE5793F14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1" name="AutoShape 3" descr="(question)">
          <a:extLst>
            <a:ext uri="{FF2B5EF4-FFF2-40B4-BE49-F238E27FC236}">
              <a16:creationId xmlns:a16="http://schemas.microsoft.com/office/drawing/2014/main" id="{BB12710B-2C26-4949-87A7-530EAEF8C34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2" name="AutoShape 3" descr="(question)">
          <a:extLst>
            <a:ext uri="{FF2B5EF4-FFF2-40B4-BE49-F238E27FC236}">
              <a16:creationId xmlns:a16="http://schemas.microsoft.com/office/drawing/2014/main" id="{E9647F43-F95F-4F09-A464-C228DABCB7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3" name="AutoShape 3" descr="(question)">
          <a:extLst>
            <a:ext uri="{FF2B5EF4-FFF2-40B4-BE49-F238E27FC236}">
              <a16:creationId xmlns:a16="http://schemas.microsoft.com/office/drawing/2014/main" id="{91CA992F-14D9-44BA-9C0D-8EFC276206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4" name="AutoShape 3" descr="(question)">
          <a:extLst>
            <a:ext uri="{FF2B5EF4-FFF2-40B4-BE49-F238E27FC236}">
              <a16:creationId xmlns:a16="http://schemas.microsoft.com/office/drawing/2014/main" id="{1CBB5D93-249A-4256-938B-EE935C6226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5" name="AutoShape 3" descr="(question)">
          <a:extLst>
            <a:ext uri="{FF2B5EF4-FFF2-40B4-BE49-F238E27FC236}">
              <a16:creationId xmlns:a16="http://schemas.microsoft.com/office/drawing/2014/main" id="{64E28DC0-2622-4B4E-85A8-A767061B15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6" name="AutoShape 3" descr="(question)">
          <a:extLst>
            <a:ext uri="{FF2B5EF4-FFF2-40B4-BE49-F238E27FC236}">
              <a16:creationId xmlns:a16="http://schemas.microsoft.com/office/drawing/2014/main" id="{E797543F-2FD8-458C-AD4E-F710B7DD808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7" name="AutoShape 3" descr="(question)">
          <a:extLst>
            <a:ext uri="{FF2B5EF4-FFF2-40B4-BE49-F238E27FC236}">
              <a16:creationId xmlns:a16="http://schemas.microsoft.com/office/drawing/2014/main" id="{0C5ED96F-8C27-4703-8E0E-43B99EA72A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8" name="AutoShape 3" descr="(question)">
          <a:extLst>
            <a:ext uri="{FF2B5EF4-FFF2-40B4-BE49-F238E27FC236}">
              <a16:creationId xmlns:a16="http://schemas.microsoft.com/office/drawing/2014/main" id="{B59E5EAD-998B-4288-AA50-A0F4F23688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29" name="AutoShape 3" descr="(question)">
          <a:extLst>
            <a:ext uri="{FF2B5EF4-FFF2-40B4-BE49-F238E27FC236}">
              <a16:creationId xmlns:a16="http://schemas.microsoft.com/office/drawing/2014/main" id="{DEABE530-0A90-4954-87B7-3F8B088569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0" name="AutoShape 3" descr="(question)">
          <a:extLst>
            <a:ext uri="{FF2B5EF4-FFF2-40B4-BE49-F238E27FC236}">
              <a16:creationId xmlns:a16="http://schemas.microsoft.com/office/drawing/2014/main" id="{60614E17-1EEB-416F-9906-BCE7657323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1" name="AutoShape 3" descr="(question)">
          <a:extLst>
            <a:ext uri="{FF2B5EF4-FFF2-40B4-BE49-F238E27FC236}">
              <a16:creationId xmlns:a16="http://schemas.microsoft.com/office/drawing/2014/main" id="{B10591BB-36C1-470E-BC1A-287A1E126A0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2" name="AutoShape 3" descr="(question)">
          <a:extLst>
            <a:ext uri="{FF2B5EF4-FFF2-40B4-BE49-F238E27FC236}">
              <a16:creationId xmlns:a16="http://schemas.microsoft.com/office/drawing/2014/main" id="{C7066BA8-5305-4D53-890A-24B55B88C4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3" name="AutoShape 3" descr="(question)">
          <a:extLst>
            <a:ext uri="{FF2B5EF4-FFF2-40B4-BE49-F238E27FC236}">
              <a16:creationId xmlns:a16="http://schemas.microsoft.com/office/drawing/2014/main" id="{4324ECFE-F3BF-49DA-86B0-2A0AF81E9F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4" name="AutoShape 3" descr="(question)">
          <a:extLst>
            <a:ext uri="{FF2B5EF4-FFF2-40B4-BE49-F238E27FC236}">
              <a16:creationId xmlns:a16="http://schemas.microsoft.com/office/drawing/2014/main" id="{FA4B20DE-1B4B-4224-883B-B45109A8C7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5" name="AutoShape 3" descr="(question)">
          <a:extLst>
            <a:ext uri="{FF2B5EF4-FFF2-40B4-BE49-F238E27FC236}">
              <a16:creationId xmlns:a16="http://schemas.microsoft.com/office/drawing/2014/main" id="{1A367438-7ED0-47D8-8CF3-2CEF105D12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6" name="AutoShape 3" descr="(question)">
          <a:extLst>
            <a:ext uri="{FF2B5EF4-FFF2-40B4-BE49-F238E27FC236}">
              <a16:creationId xmlns:a16="http://schemas.microsoft.com/office/drawing/2014/main" id="{03E3FF4F-4B4E-46B5-80C9-0A173FF2FBA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7" name="AutoShape 3" descr="(question)">
          <a:extLst>
            <a:ext uri="{FF2B5EF4-FFF2-40B4-BE49-F238E27FC236}">
              <a16:creationId xmlns:a16="http://schemas.microsoft.com/office/drawing/2014/main" id="{F902BAFA-8063-49AC-8972-C0EB410B17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8" name="AutoShape 3" descr="(question)">
          <a:extLst>
            <a:ext uri="{FF2B5EF4-FFF2-40B4-BE49-F238E27FC236}">
              <a16:creationId xmlns:a16="http://schemas.microsoft.com/office/drawing/2014/main" id="{352F5028-43D8-4C51-B521-6082406B32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39" name="AutoShape 3" descr="(question)">
          <a:extLst>
            <a:ext uri="{FF2B5EF4-FFF2-40B4-BE49-F238E27FC236}">
              <a16:creationId xmlns:a16="http://schemas.microsoft.com/office/drawing/2014/main" id="{4DC487CB-1CC9-49AE-84F5-79E5921DD1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0" name="AutoShape 3" descr="(question)">
          <a:extLst>
            <a:ext uri="{FF2B5EF4-FFF2-40B4-BE49-F238E27FC236}">
              <a16:creationId xmlns:a16="http://schemas.microsoft.com/office/drawing/2014/main" id="{951043BD-FB43-4286-9E38-0D68D687DD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1" name="AutoShape 3" descr="(question)">
          <a:extLst>
            <a:ext uri="{FF2B5EF4-FFF2-40B4-BE49-F238E27FC236}">
              <a16:creationId xmlns:a16="http://schemas.microsoft.com/office/drawing/2014/main" id="{57A8840E-ABF7-44F1-B9EB-9BCFA0AD7C0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2" name="AutoShape 3" descr="(question)">
          <a:extLst>
            <a:ext uri="{FF2B5EF4-FFF2-40B4-BE49-F238E27FC236}">
              <a16:creationId xmlns:a16="http://schemas.microsoft.com/office/drawing/2014/main" id="{460D07BF-F087-45AF-BC29-8BA1303511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3" name="AutoShape 3" descr="(question)">
          <a:extLst>
            <a:ext uri="{FF2B5EF4-FFF2-40B4-BE49-F238E27FC236}">
              <a16:creationId xmlns:a16="http://schemas.microsoft.com/office/drawing/2014/main" id="{2A7F377A-7796-4E7E-A4C6-BDAF75D0CF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4" name="AutoShape 3" descr="(question)">
          <a:extLst>
            <a:ext uri="{FF2B5EF4-FFF2-40B4-BE49-F238E27FC236}">
              <a16:creationId xmlns:a16="http://schemas.microsoft.com/office/drawing/2014/main" id="{2DD14C79-20BD-479A-92E5-AB8C6B54E4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5" name="AutoShape 3" descr="(question)">
          <a:extLst>
            <a:ext uri="{FF2B5EF4-FFF2-40B4-BE49-F238E27FC236}">
              <a16:creationId xmlns:a16="http://schemas.microsoft.com/office/drawing/2014/main" id="{E3DF9738-38F7-4CEA-93DB-4D9D10D86C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6" name="AutoShape 3" descr="(question)">
          <a:extLst>
            <a:ext uri="{FF2B5EF4-FFF2-40B4-BE49-F238E27FC236}">
              <a16:creationId xmlns:a16="http://schemas.microsoft.com/office/drawing/2014/main" id="{EF8372C8-58FC-4488-B0FA-AD61BB5F91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7" name="AutoShape 3" descr="(question)">
          <a:extLst>
            <a:ext uri="{FF2B5EF4-FFF2-40B4-BE49-F238E27FC236}">
              <a16:creationId xmlns:a16="http://schemas.microsoft.com/office/drawing/2014/main" id="{EBC146D2-D154-497C-B039-58B2469BAF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8" name="AutoShape 3" descr="(question)">
          <a:extLst>
            <a:ext uri="{FF2B5EF4-FFF2-40B4-BE49-F238E27FC236}">
              <a16:creationId xmlns:a16="http://schemas.microsoft.com/office/drawing/2014/main" id="{BD047AB2-11A2-4A64-8218-A5C6458190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49" name="AutoShape 3" descr="(question)">
          <a:extLst>
            <a:ext uri="{FF2B5EF4-FFF2-40B4-BE49-F238E27FC236}">
              <a16:creationId xmlns:a16="http://schemas.microsoft.com/office/drawing/2014/main" id="{363F16BD-29AB-4D1B-9956-595BE50B9C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0" name="AutoShape 3" descr="(question)">
          <a:extLst>
            <a:ext uri="{FF2B5EF4-FFF2-40B4-BE49-F238E27FC236}">
              <a16:creationId xmlns:a16="http://schemas.microsoft.com/office/drawing/2014/main" id="{28C9F5AE-3CBF-42BF-A231-9866BC9097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1" name="AutoShape 3" descr="(question)">
          <a:extLst>
            <a:ext uri="{FF2B5EF4-FFF2-40B4-BE49-F238E27FC236}">
              <a16:creationId xmlns:a16="http://schemas.microsoft.com/office/drawing/2014/main" id="{5E67000B-90D4-45EB-90CB-BEF6D9A068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2" name="AutoShape 3" descr="(question)">
          <a:extLst>
            <a:ext uri="{FF2B5EF4-FFF2-40B4-BE49-F238E27FC236}">
              <a16:creationId xmlns:a16="http://schemas.microsoft.com/office/drawing/2014/main" id="{A5DEE933-5E58-40B8-BF05-447ACE3B10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3" name="AutoShape 3" descr="(question)">
          <a:extLst>
            <a:ext uri="{FF2B5EF4-FFF2-40B4-BE49-F238E27FC236}">
              <a16:creationId xmlns:a16="http://schemas.microsoft.com/office/drawing/2014/main" id="{1F66988E-60D0-4055-B118-9D5642F5F1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4" name="AutoShape 3" descr="(question)">
          <a:extLst>
            <a:ext uri="{FF2B5EF4-FFF2-40B4-BE49-F238E27FC236}">
              <a16:creationId xmlns:a16="http://schemas.microsoft.com/office/drawing/2014/main" id="{5761C47C-A6F1-4A19-A263-4CF6925ACFE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5" name="AutoShape 3" descr="(question)">
          <a:extLst>
            <a:ext uri="{FF2B5EF4-FFF2-40B4-BE49-F238E27FC236}">
              <a16:creationId xmlns:a16="http://schemas.microsoft.com/office/drawing/2014/main" id="{435543E5-D7A7-436C-AE38-49B091ED66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6" name="AutoShape 3" descr="(question)">
          <a:extLst>
            <a:ext uri="{FF2B5EF4-FFF2-40B4-BE49-F238E27FC236}">
              <a16:creationId xmlns:a16="http://schemas.microsoft.com/office/drawing/2014/main" id="{C7B19A80-D23D-4126-AE4A-34B799AD2D2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7" name="AutoShape 3" descr="(question)">
          <a:extLst>
            <a:ext uri="{FF2B5EF4-FFF2-40B4-BE49-F238E27FC236}">
              <a16:creationId xmlns:a16="http://schemas.microsoft.com/office/drawing/2014/main" id="{297B85E8-D2B7-4C06-8EEF-D48CCB4DE9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8" name="AutoShape 3" descr="(question)">
          <a:extLst>
            <a:ext uri="{FF2B5EF4-FFF2-40B4-BE49-F238E27FC236}">
              <a16:creationId xmlns:a16="http://schemas.microsoft.com/office/drawing/2014/main" id="{1E3CD313-6E24-420A-9011-86C4EEE7A7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43</xdr:row>
      <xdr:rowOff>0</xdr:rowOff>
    </xdr:from>
    <xdr:ext cx="304800" cy="304800"/>
    <xdr:sp macro="" textlink="">
      <xdr:nvSpPr>
        <xdr:cNvPr id="659" name="AutoShape 3" descr="(question)">
          <a:extLst>
            <a:ext uri="{FF2B5EF4-FFF2-40B4-BE49-F238E27FC236}">
              <a16:creationId xmlns:a16="http://schemas.microsoft.com/office/drawing/2014/main" id="{42778D65-634F-4475-8F6E-78D0CA8609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253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0" name="AutoShape 3" descr="(question)">
          <a:extLst>
            <a:ext uri="{FF2B5EF4-FFF2-40B4-BE49-F238E27FC236}">
              <a16:creationId xmlns:a16="http://schemas.microsoft.com/office/drawing/2014/main" id="{970F55A3-F1D2-4BE7-AE95-9A88CD2B0C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1" name="AutoShape 3" descr="(question)">
          <a:extLst>
            <a:ext uri="{FF2B5EF4-FFF2-40B4-BE49-F238E27FC236}">
              <a16:creationId xmlns:a16="http://schemas.microsoft.com/office/drawing/2014/main" id="{6DAF43F9-819D-4932-9D29-57C43016E9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2" name="AutoShape 3" descr="(question)">
          <a:extLst>
            <a:ext uri="{FF2B5EF4-FFF2-40B4-BE49-F238E27FC236}">
              <a16:creationId xmlns:a16="http://schemas.microsoft.com/office/drawing/2014/main" id="{FE363B64-56D4-4EE7-8D35-688AC86085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3" name="AutoShape 3" descr="(question)">
          <a:extLst>
            <a:ext uri="{FF2B5EF4-FFF2-40B4-BE49-F238E27FC236}">
              <a16:creationId xmlns:a16="http://schemas.microsoft.com/office/drawing/2014/main" id="{92E82B99-D9A0-4C67-B3CB-7398E96251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4" name="AutoShape 3" descr="(question)">
          <a:extLst>
            <a:ext uri="{FF2B5EF4-FFF2-40B4-BE49-F238E27FC236}">
              <a16:creationId xmlns:a16="http://schemas.microsoft.com/office/drawing/2014/main" id="{51C62FA9-EE70-4ADD-AB2E-192A698B67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5" name="AutoShape 3" descr="(question)">
          <a:extLst>
            <a:ext uri="{FF2B5EF4-FFF2-40B4-BE49-F238E27FC236}">
              <a16:creationId xmlns:a16="http://schemas.microsoft.com/office/drawing/2014/main" id="{5CC1927A-F3AF-404C-9391-4E4A3E9F91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6" name="AutoShape 3" descr="(question)">
          <a:extLst>
            <a:ext uri="{FF2B5EF4-FFF2-40B4-BE49-F238E27FC236}">
              <a16:creationId xmlns:a16="http://schemas.microsoft.com/office/drawing/2014/main" id="{0C9D7F98-7C19-4762-8857-BCC1EA8E139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7" name="AutoShape 3" descr="(question)">
          <a:extLst>
            <a:ext uri="{FF2B5EF4-FFF2-40B4-BE49-F238E27FC236}">
              <a16:creationId xmlns:a16="http://schemas.microsoft.com/office/drawing/2014/main" id="{FC910392-B81F-4B88-87AE-1089D9506E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8" name="AutoShape 3" descr="(question)">
          <a:extLst>
            <a:ext uri="{FF2B5EF4-FFF2-40B4-BE49-F238E27FC236}">
              <a16:creationId xmlns:a16="http://schemas.microsoft.com/office/drawing/2014/main" id="{EB05A8EC-C48B-44D6-BD1F-FC6D94DB6B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69" name="AutoShape 3" descr="(question)">
          <a:extLst>
            <a:ext uri="{FF2B5EF4-FFF2-40B4-BE49-F238E27FC236}">
              <a16:creationId xmlns:a16="http://schemas.microsoft.com/office/drawing/2014/main" id="{57E65F55-E389-4BEA-9EB4-FABA59AC93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0" name="AutoShape 3" descr="(question)">
          <a:extLst>
            <a:ext uri="{FF2B5EF4-FFF2-40B4-BE49-F238E27FC236}">
              <a16:creationId xmlns:a16="http://schemas.microsoft.com/office/drawing/2014/main" id="{7D65C220-7BB5-4496-AAE7-CE95B89F6A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1" name="AutoShape 3" descr="(question)">
          <a:extLst>
            <a:ext uri="{FF2B5EF4-FFF2-40B4-BE49-F238E27FC236}">
              <a16:creationId xmlns:a16="http://schemas.microsoft.com/office/drawing/2014/main" id="{63BEB482-4A8D-4AC8-9DE8-CE511DA2520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2" name="AutoShape 3" descr="(question)">
          <a:extLst>
            <a:ext uri="{FF2B5EF4-FFF2-40B4-BE49-F238E27FC236}">
              <a16:creationId xmlns:a16="http://schemas.microsoft.com/office/drawing/2014/main" id="{9E2975E9-B518-48CB-A1A4-3E268A8C2B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3" name="AutoShape 3" descr="(question)">
          <a:extLst>
            <a:ext uri="{FF2B5EF4-FFF2-40B4-BE49-F238E27FC236}">
              <a16:creationId xmlns:a16="http://schemas.microsoft.com/office/drawing/2014/main" id="{55801A5A-D603-4A6E-AB9B-B70E785F36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4" name="AutoShape 3" descr="(question)">
          <a:extLst>
            <a:ext uri="{FF2B5EF4-FFF2-40B4-BE49-F238E27FC236}">
              <a16:creationId xmlns:a16="http://schemas.microsoft.com/office/drawing/2014/main" id="{12E2006F-2157-4025-B2B4-5CEF775F47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5" name="AutoShape 3" descr="(question)">
          <a:extLst>
            <a:ext uri="{FF2B5EF4-FFF2-40B4-BE49-F238E27FC236}">
              <a16:creationId xmlns:a16="http://schemas.microsoft.com/office/drawing/2014/main" id="{0A5F732F-8B2C-4D2B-B3D5-112203BEA2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6" name="AutoShape 3" descr="(question)">
          <a:extLst>
            <a:ext uri="{FF2B5EF4-FFF2-40B4-BE49-F238E27FC236}">
              <a16:creationId xmlns:a16="http://schemas.microsoft.com/office/drawing/2014/main" id="{62E08FA5-E98B-4AF2-B722-35B7400EFF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7" name="AutoShape 3" descr="(question)">
          <a:extLst>
            <a:ext uri="{FF2B5EF4-FFF2-40B4-BE49-F238E27FC236}">
              <a16:creationId xmlns:a16="http://schemas.microsoft.com/office/drawing/2014/main" id="{2D702390-0456-4354-A7F4-A3C95BAF89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8" name="AutoShape 3" descr="(question)">
          <a:extLst>
            <a:ext uri="{FF2B5EF4-FFF2-40B4-BE49-F238E27FC236}">
              <a16:creationId xmlns:a16="http://schemas.microsoft.com/office/drawing/2014/main" id="{09D06D2F-CBA6-489C-A0F6-6428C42928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79" name="AutoShape 3" descr="(question)">
          <a:extLst>
            <a:ext uri="{FF2B5EF4-FFF2-40B4-BE49-F238E27FC236}">
              <a16:creationId xmlns:a16="http://schemas.microsoft.com/office/drawing/2014/main" id="{6F79CDF4-8B5C-4E84-97F9-E07DCF6696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0" name="AutoShape 3" descr="(question)">
          <a:extLst>
            <a:ext uri="{FF2B5EF4-FFF2-40B4-BE49-F238E27FC236}">
              <a16:creationId xmlns:a16="http://schemas.microsoft.com/office/drawing/2014/main" id="{670BE18F-3065-40C9-BDC1-5A4A53AA18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1" name="AutoShape 3" descr="(question)">
          <a:extLst>
            <a:ext uri="{FF2B5EF4-FFF2-40B4-BE49-F238E27FC236}">
              <a16:creationId xmlns:a16="http://schemas.microsoft.com/office/drawing/2014/main" id="{43E92700-C882-4665-AB20-B72B6639844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2" name="AutoShape 3" descr="(question)">
          <a:extLst>
            <a:ext uri="{FF2B5EF4-FFF2-40B4-BE49-F238E27FC236}">
              <a16:creationId xmlns:a16="http://schemas.microsoft.com/office/drawing/2014/main" id="{9FE65C84-FDEC-42C7-9C6D-8EF2CC5A87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3" name="AutoShape 3" descr="(question)">
          <a:extLst>
            <a:ext uri="{FF2B5EF4-FFF2-40B4-BE49-F238E27FC236}">
              <a16:creationId xmlns:a16="http://schemas.microsoft.com/office/drawing/2014/main" id="{286D15DC-3C29-47BC-9B5C-5910FBA792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4" name="AutoShape 3" descr="(question)">
          <a:extLst>
            <a:ext uri="{FF2B5EF4-FFF2-40B4-BE49-F238E27FC236}">
              <a16:creationId xmlns:a16="http://schemas.microsoft.com/office/drawing/2014/main" id="{07E992F9-478D-48EA-98AE-78FF947F9A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5" name="AutoShape 3" descr="(question)">
          <a:extLst>
            <a:ext uri="{FF2B5EF4-FFF2-40B4-BE49-F238E27FC236}">
              <a16:creationId xmlns:a16="http://schemas.microsoft.com/office/drawing/2014/main" id="{ED80B897-12CA-4CE3-AE41-221C53A123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6" name="AutoShape 3" descr="(question)">
          <a:extLst>
            <a:ext uri="{FF2B5EF4-FFF2-40B4-BE49-F238E27FC236}">
              <a16:creationId xmlns:a16="http://schemas.microsoft.com/office/drawing/2014/main" id="{6C8D67BC-D528-4BA0-9FF4-FFFA3E9DE92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7" name="AutoShape 3" descr="(question)">
          <a:extLst>
            <a:ext uri="{FF2B5EF4-FFF2-40B4-BE49-F238E27FC236}">
              <a16:creationId xmlns:a16="http://schemas.microsoft.com/office/drawing/2014/main" id="{D6ECE7ED-A583-4FDF-85BA-4834EFABC1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8" name="AutoShape 3" descr="(question)">
          <a:extLst>
            <a:ext uri="{FF2B5EF4-FFF2-40B4-BE49-F238E27FC236}">
              <a16:creationId xmlns:a16="http://schemas.microsoft.com/office/drawing/2014/main" id="{289CB195-4AE4-4769-827A-BA0E0146B6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89" name="AutoShape 3" descr="(question)">
          <a:extLst>
            <a:ext uri="{FF2B5EF4-FFF2-40B4-BE49-F238E27FC236}">
              <a16:creationId xmlns:a16="http://schemas.microsoft.com/office/drawing/2014/main" id="{79CF975C-5D07-4815-AA59-F2A8F70CEB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0" name="AutoShape 3" descr="(question)">
          <a:extLst>
            <a:ext uri="{FF2B5EF4-FFF2-40B4-BE49-F238E27FC236}">
              <a16:creationId xmlns:a16="http://schemas.microsoft.com/office/drawing/2014/main" id="{40E025A9-E4F2-4DFE-978E-A1AB5E9C14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1" name="AutoShape 3" descr="(question)">
          <a:extLst>
            <a:ext uri="{FF2B5EF4-FFF2-40B4-BE49-F238E27FC236}">
              <a16:creationId xmlns:a16="http://schemas.microsoft.com/office/drawing/2014/main" id="{C6833A38-2B49-4FFC-B24F-237BD668C89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2" name="AutoShape 3" descr="(question)">
          <a:extLst>
            <a:ext uri="{FF2B5EF4-FFF2-40B4-BE49-F238E27FC236}">
              <a16:creationId xmlns:a16="http://schemas.microsoft.com/office/drawing/2014/main" id="{E6B5859A-FD44-4500-A546-A091B7F0A8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3" name="AutoShape 3" descr="(question)">
          <a:extLst>
            <a:ext uri="{FF2B5EF4-FFF2-40B4-BE49-F238E27FC236}">
              <a16:creationId xmlns:a16="http://schemas.microsoft.com/office/drawing/2014/main" id="{0B501D03-F5FC-43F4-8926-DB9B77ED6F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4" name="AutoShape 3" descr="(question)">
          <a:extLst>
            <a:ext uri="{FF2B5EF4-FFF2-40B4-BE49-F238E27FC236}">
              <a16:creationId xmlns:a16="http://schemas.microsoft.com/office/drawing/2014/main" id="{92CB8FF8-CC59-4A01-9635-40A46249C1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5" name="AutoShape 3" descr="(question)">
          <a:extLst>
            <a:ext uri="{FF2B5EF4-FFF2-40B4-BE49-F238E27FC236}">
              <a16:creationId xmlns:a16="http://schemas.microsoft.com/office/drawing/2014/main" id="{ED79089A-5C67-4C8A-A3D1-46FDF1572C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6" name="AutoShape 3" descr="(question)">
          <a:extLst>
            <a:ext uri="{FF2B5EF4-FFF2-40B4-BE49-F238E27FC236}">
              <a16:creationId xmlns:a16="http://schemas.microsoft.com/office/drawing/2014/main" id="{4992D17D-E01F-4D83-A0C0-25DB33DCBDC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7" name="AutoShape 3" descr="(question)">
          <a:extLst>
            <a:ext uri="{FF2B5EF4-FFF2-40B4-BE49-F238E27FC236}">
              <a16:creationId xmlns:a16="http://schemas.microsoft.com/office/drawing/2014/main" id="{AB1FCFC0-7C74-48CA-807D-B985DF4A56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8" name="AutoShape 3" descr="(question)">
          <a:extLst>
            <a:ext uri="{FF2B5EF4-FFF2-40B4-BE49-F238E27FC236}">
              <a16:creationId xmlns:a16="http://schemas.microsoft.com/office/drawing/2014/main" id="{75E263B9-25D3-431D-9C19-7C5AF1AA4A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699" name="AutoShape 3" descr="(question)">
          <a:extLst>
            <a:ext uri="{FF2B5EF4-FFF2-40B4-BE49-F238E27FC236}">
              <a16:creationId xmlns:a16="http://schemas.microsoft.com/office/drawing/2014/main" id="{DAD5F22E-5863-4591-AD48-B2E99644B0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700" name="AutoShape 3" descr="(question)">
          <a:extLst>
            <a:ext uri="{FF2B5EF4-FFF2-40B4-BE49-F238E27FC236}">
              <a16:creationId xmlns:a16="http://schemas.microsoft.com/office/drawing/2014/main" id="{D1073E38-B258-4915-AE81-B35124D587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701" name="AutoShape 3" descr="(question)">
          <a:extLst>
            <a:ext uri="{FF2B5EF4-FFF2-40B4-BE49-F238E27FC236}">
              <a16:creationId xmlns:a16="http://schemas.microsoft.com/office/drawing/2014/main" id="{D15741A9-2CEF-4D00-8848-30769A00F2F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702" name="AutoShape 3" descr="(question)">
          <a:extLst>
            <a:ext uri="{FF2B5EF4-FFF2-40B4-BE49-F238E27FC236}">
              <a16:creationId xmlns:a16="http://schemas.microsoft.com/office/drawing/2014/main" id="{FA433419-941D-4A65-9380-20392A7FFC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703" name="AutoShape 3" descr="(question)">
          <a:extLst>
            <a:ext uri="{FF2B5EF4-FFF2-40B4-BE49-F238E27FC236}">
              <a16:creationId xmlns:a16="http://schemas.microsoft.com/office/drawing/2014/main" id="{838764E5-EE2B-44BE-818F-F452F36A15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44</xdr:row>
      <xdr:rowOff>0</xdr:rowOff>
    </xdr:from>
    <xdr:ext cx="304800" cy="304800"/>
    <xdr:sp macro="" textlink="">
      <xdr:nvSpPr>
        <xdr:cNvPr id="704" name="AutoShape 3" descr="(question)">
          <a:extLst>
            <a:ext uri="{FF2B5EF4-FFF2-40B4-BE49-F238E27FC236}">
              <a16:creationId xmlns:a16="http://schemas.microsoft.com/office/drawing/2014/main" id="{53DB3416-5528-419F-AC99-2C5FA2D914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68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05" name="AutoShape 3" descr="(question)">
          <a:extLst>
            <a:ext uri="{FF2B5EF4-FFF2-40B4-BE49-F238E27FC236}">
              <a16:creationId xmlns:a16="http://schemas.microsoft.com/office/drawing/2014/main" id="{EBEEA3D4-14DC-4EE2-83AF-6BDF5CF735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06" name="AutoShape 3" descr="(question)">
          <a:extLst>
            <a:ext uri="{FF2B5EF4-FFF2-40B4-BE49-F238E27FC236}">
              <a16:creationId xmlns:a16="http://schemas.microsoft.com/office/drawing/2014/main" id="{2A686AC6-A216-4DB6-A672-DA81186DF4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07" name="AutoShape 3" descr="(question)">
          <a:extLst>
            <a:ext uri="{FF2B5EF4-FFF2-40B4-BE49-F238E27FC236}">
              <a16:creationId xmlns:a16="http://schemas.microsoft.com/office/drawing/2014/main" id="{E91E5971-BE3F-41ED-AE84-81011460FB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08" name="AutoShape 3" descr="(question)">
          <a:extLst>
            <a:ext uri="{FF2B5EF4-FFF2-40B4-BE49-F238E27FC236}">
              <a16:creationId xmlns:a16="http://schemas.microsoft.com/office/drawing/2014/main" id="{718AF72B-7FEF-4A77-AB4F-8785A2CA8A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09" name="AutoShape 3" descr="(question)">
          <a:extLst>
            <a:ext uri="{FF2B5EF4-FFF2-40B4-BE49-F238E27FC236}">
              <a16:creationId xmlns:a16="http://schemas.microsoft.com/office/drawing/2014/main" id="{9BDB0AA4-1D86-4BAF-B833-4E6222ABB9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0" name="AutoShape 3" descr="(question)">
          <a:extLst>
            <a:ext uri="{FF2B5EF4-FFF2-40B4-BE49-F238E27FC236}">
              <a16:creationId xmlns:a16="http://schemas.microsoft.com/office/drawing/2014/main" id="{42FD8EC3-D95D-4FB9-913D-1E335C60B7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1" name="AutoShape 3" descr="(question)">
          <a:extLst>
            <a:ext uri="{FF2B5EF4-FFF2-40B4-BE49-F238E27FC236}">
              <a16:creationId xmlns:a16="http://schemas.microsoft.com/office/drawing/2014/main" id="{5AFB11CC-9B01-4648-AB1F-FDBF6D99400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2" name="AutoShape 3" descr="(question)">
          <a:extLst>
            <a:ext uri="{FF2B5EF4-FFF2-40B4-BE49-F238E27FC236}">
              <a16:creationId xmlns:a16="http://schemas.microsoft.com/office/drawing/2014/main" id="{7D7C7015-B2AD-4D66-8706-2614824AD2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3" name="AutoShape 3" descr="(question)">
          <a:extLst>
            <a:ext uri="{FF2B5EF4-FFF2-40B4-BE49-F238E27FC236}">
              <a16:creationId xmlns:a16="http://schemas.microsoft.com/office/drawing/2014/main" id="{3B81BEFC-058C-4819-A17D-A24432BBBB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4" name="AutoShape 3" descr="(question)">
          <a:extLst>
            <a:ext uri="{FF2B5EF4-FFF2-40B4-BE49-F238E27FC236}">
              <a16:creationId xmlns:a16="http://schemas.microsoft.com/office/drawing/2014/main" id="{1EE720B4-EDA2-4F06-AA72-7F8B05F51A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5" name="AutoShape 3" descr="(question)">
          <a:extLst>
            <a:ext uri="{FF2B5EF4-FFF2-40B4-BE49-F238E27FC236}">
              <a16:creationId xmlns:a16="http://schemas.microsoft.com/office/drawing/2014/main" id="{BD850249-0A55-408D-B857-76B79CB9A6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6" name="AutoShape 3" descr="(question)">
          <a:extLst>
            <a:ext uri="{FF2B5EF4-FFF2-40B4-BE49-F238E27FC236}">
              <a16:creationId xmlns:a16="http://schemas.microsoft.com/office/drawing/2014/main" id="{5E084F2D-2D42-4703-AF59-48F161B8A7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7" name="AutoShape 3" descr="(question)">
          <a:extLst>
            <a:ext uri="{FF2B5EF4-FFF2-40B4-BE49-F238E27FC236}">
              <a16:creationId xmlns:a16="http://schemas.microsoft.com/office/drawing/2014/main" id="{ACCA974E-E4F1-4B7C-A457-DEE7920791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8" name="AutoShape 3" descr="(question)">
          <a:extLst>
            <a:ext uri="{FF2B5EF4-FFF2-40B4-BE49-F238E27FC236}">
              <a16:creationId xmlns:a16="http://schemas.microsoft.com/office/drawing/2014/main" id="{C3090095-4C9A-4418-86FF-17B4E8BC49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45</xdr:row>
      <xdr:rowOff>0</xdr:rowOff>
    </xdr:from>
    <xdr:ext cx="304800" cy="304800"/>
    <xdr:sp macro="" textlink="">
      <xdr:nvSpPr>
        <xdr:cNvPr id="719" name="AutoShape 3" descr="(question)">
          <a:extLst>
            <a:ext uri="{FF2B5EF4-FFF2-40B4-BE49-F238E27FC236}">
              <a16:creationId xmlns:a16="http://schemas.microsoft.com/office/drawing/2014/main" id="{3A481DF2-377D-4E65-945E-F7EF1B820A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0" name="AutoShape 3" descr="(question)">
          <a:extLst>
            <a:ext uri="{FF2B5EF4-FFF2-40B4-BE49-F238E27FC236}">
              <a16:creationId xmlns:a16="http://schemas.microsoft.com/office/drawing/2014/main" id="{05C2758D-3227-462D-A26C-5EC6DA3595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1" name="AutoShape 3" descr="(question)">
          <a:extLst>
            <a:ext uri="{FF2B5EF4-FFF2-40B4-BE49-F238E27FC236}">
              <a16:creationId xmlns:a16="http://schemas.microsoft.com/office/drawing/2014/main" id="{3F40E03A-CAD9-4D4A-B941-8BB296BCEE0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2" name="AutoShape 3" descr="(question)">
          <a:extLst>
            <a:ext uri="{FF2B5EF4-FFF2-40B4-BE49-F238E27FC236}">
              <a16:creationId xmlns:a16="http://schemas.microsoft.com/office/drawing/2014/main" id="{8D94F20E-8B90-42EF-888B-35B08DDB84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3" name="AutoShape 3" descr="(question)">
          <a:extLst>
            <a:ext uri="{FF2B5EF4-FFF2-40B4-BE49-F238E27FC236}">
              <a16:creationId xmlns:a16="http://schemas.microsoft.com/office/drawing/2014/main" id="{C013227A-E846-4325-A4B8-60475172EB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4" name="AutoShape 3" descr="(question)">
          <a:extLst>
            <a:ext uri="{FF2B5EF4-FFF2-40B4-BE49-F238E27FC236}">
              <a16:creationId xmlns:a16="http://schemas.microsoft.com/office/drawing/2014/main" id="{1B51F0C0-E099-451B-A920-2B29D79AEA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5" name="AutoShape 3" descr="(question)">
          <a:extLst>
            <a:ext uri="{FF2B5EF4-FFF2-40B4-BE49-F238E27FC236}">
              <a16:creationId xmlns:a16="http://schemas.microsoft.com/office/drawing/2014/main" id="{532A0B5C-0BF9-4D70-A117-96BA3C8BF6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6" name="AutoShape 3" descr="(question)">
          <a:extLst>
            <a:ext uri="{FF2B5EF4-FFF2-40B4-BE49-F238E27FC236}">
              <a16:creationId xmlns:a16="http://schemas.microsoft.com/office/drawing/2014/main" id="{A48FEA69-C0AE-46D5-ADA7-19C59461A0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7" name="AutoShape 3" descr="(question)">
          <a:extLst>
            <a:ext uri="{FF2B5EF4-FFF2-40B4-BE49-F238E27FC236}">
              <a16:creationId xmlns:a16="http://schemas.microsoft.com/office/drawing/2014/main" id="{4699B200-CAED-4896-8266-E28B2F84C9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8" name="AutoShape 3" descr="(question)">
          <a:extLst>
            <a:ext uri="{FF2B5EF4-FFF2-40B4-BE49-F238E27FC236}">
              <a16:creationId xmlns:a16="http://schemas.microsoft.com/office/drawing/2014/main" id="{40C332B8-84D6-49EF-8A71-B5226DA943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29" name="AutoShape 3" descr="(question)">
          <a:extLst>
            <a:ext uri="{FF2B5EF4-FFF2-40B4-BE49-F238E27FC236}">
              <a16:creationId xmlns:a16="http://schemas.microsoft.com/office/drawing/2014/main" id="{966DA142-4BFE-4D35-AFBA-11813203B7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30" name="AutoShape 3" descr="(question)">
          <a:extLst>
            <a:ext uri="{FF2B5EF4-FFF2-40B4-BE49-F238E27FC236}">
              <a16:creationId xmlns:a16="http://schemas.microsoft.com/office/drawing/2014/main" id="{25305D9C-59BC-4EA7-B51C-3DF5145B4B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31" name="AutoShape 3" descr="(question)">
          <a:extLst>
            <a:ext uri="{FF2B5EF4-FFF2-40B4-BE49-F238E27FC236}">
              <a16:creationId xmlns:a16="http://schemas.microsoft.com/office/drawing/2014/main" id="{3F35DC6A-1B7D-43E4-8D78-7610C9345E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32" name="AutoShape 3" descr="(question)">
          <a:extLst>
            <a:ext uri="{FF2B5EF4-FFF2-40B4-BE49-F238E27FC236}">
              <a16:creationId xmlns:a16="http://schemas.microsoft.com/office/drawing/2014/main" id="{68BB9DED-9521-4ECD-B040-9ABB7924A1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33" name="AutoShape 3" descr="(question)">
          <a:extLst>
            <a:ext uri="{FF2B5EF4-FFF2-40B4-BE49-F238E27FC236}">
              <a16:creationId xmlns:a16="http://schemas.microsoft.com/office/drawing/2014/main" id="{A3B83861-2ADE-4D71-B7FB-3A8CDD3F7C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46</xdr:row>
      <xdr:rowOff>0</xdr:rowOff>
    </xdr:from>
    <xdr:ext cx="304800" cy="304800"/>
    <xdr:sp macro="" textlink="">
      <xdr:nvSpPr>
        <xdr:cNvPr id="734" name="AutoShape 3" descr="(question)">
          <a:extLst>
            <a:ext uri="{FF2B5EF4-FFF2-40B4-BE49-F238E27FC236}">
              <a16:creationId xmlns:a16="http://schemas.microsoft.com/office/drawing/2014/main" id="{04D5B0DC-911B-436F-9FCB-78555B7B5C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35" name="AutoShape 3" descr="(question)">
          <a:extLst>
            <a:ext uri="{FF2B5EF4-FFF2-40B4-BE49-F238E27FC236}">
              <a16:creationId xmlns:a16="http://schemas.microsoft.com/office/drawing/2014/main" id="{A34A55EB-D67F-4850-BEBE-991074306B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36" name="AutoShape 3" descr="(question)">
          <a:extLst>
            <a:ext uri="{FF2B5EF4-FFF2-40B4-BE49-F238E27FC236}">
              <a16:creationId xmlns:a16="http://schemas.microsoft.com/office/drawing/2014/main" id="{C8FF29F2-2958-404A-A74D-20BAFC58EAA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37" name="AutoShape 3" descr="(question)">
          <a:extLst>
            <a:ext uri="{FF2B5EF4-FFF2-40B4-BE49-F238E27FC236}">
              <a16:creationId xmlns:a16="http://schemas.microsoft.com/office/drawing/2014/main" id="{CD9DBC62-1137-4312-88A9-5FC631C52D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38" name="AutoShape 3" descr="(question)">
          <a:extLst>
            <a:ext uri="{FF2B5EF4-FFF2-40B4-BE49-F238E27FC236}">
              <a16:creationId xmlns:a16="http://schemas.microsoft.com/office/drawing/2014/main" id="{6FA7300C-10B9-428D-965E-30C3F10958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39" name="AutoShape 3" descr="(question)">
          <a:extLst>
            <a:ext uri="{FF2B5EF4-FFF2-40B4-BE49-F238E27FC236}">
              <a16:creationId xmlns:a16="http://schemas.microsoft.com/office/drawing/2014/main" id="{085DAFD6-3B03-441C-B798-6561D88F05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0" name="AutoShape 3" descr="(question)">
          <a:extLst>
            <a:ext uri="{FF2B5EF4-FFF2-40B4-BE49-F238E27FC236}">
              <a16:creationId xmlns:a16="http://schemas.microsoft.com/office/drawing/2014/main" id="{236A3BB2-0064-4B37-A552-BDDBBCAC3D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1" name="AutoShape 3" descr="(question)">
          <a:extLst>
            <a:ext uri="{FF2B5EF4-FFF2-40B4-BE49-F238E27FC236}">
              <a16:creationId xmlns:a16="http://schemas.microsoft.com/office/drawing/2014/main" id="{2664086A-ACE5-4A13-824E-32BA96310C6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2" name="AutoShape 3" descr="(question)">
          <a:extLst>
            <a:ext uri="{FF2B5EF4-FFF2-40B4-BE49-F238E27FC236}">
              <a16:creationId xmlns:a16="http://schemas.microsoft.com/office/drawing/2014/main" id="{AFC8846F-C0ED-419D-B272-7061B0E97F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3" name="AutoShape 3" descr="(question)">
          <a:extLst>
            <a:ext uri="{FF2B5EF4-FFF2-40B4-BE49-F238E27FC236}">
              <a16:creationId xmlns:a16="http://schemas.microsoft.com/office/drawing/2014/main" id="{247F1648-BCB1-4938-A837-281E851086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4" name="AutoShape 3" descr="(question)">
          <a:extLst>
            <a:ext uri="{FF2B5EF4-FFF2-40B4-BE49-F238E27FC236}">
              <a16:creationId xmlns:a16="http://schemas.microsoft.com/office/drawing/2014/main" id="{3772D75B-28C8-4424-A51F-5503A53CF8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5" name="AutoShape 3" descr="(question)">
          <a:extLst>
            <a:ext uri="{FF2B5EF4-FFF2-40B4-BE49-F238E27FC236}">
              <a16:creationId xmlns:a16="http://schemas.microsoft.com/office/drawing/2014/main" id="{17B7572F-0EA7-4458-8354-E99CBC35A1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6" name="AutoShape 3" descr="(question)">
          <a:extLst>
            <a:ext uri="{FF2B5EF4-FFF2-40B4-BE49-F238E27FC236}">
              <a16:creationId xmlns:a16="http://schemas.microsoft.com/office/drawing/2014/main" id="{0101CE66-A7F0-4562-B926-7463366235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7" name="AutoShape 3" descr="(question)">
          <a:extLst>
            <a:ext uri="{FF2B5EF4-FFF2-40B4-BE49-F238E27FC236}">
              <a16:creationId xmlns:a16="http://schemas.microsoft.com/office/drawing/2014/main" id="{234CB6E9-9454-465F-A5D3-24EC4C5350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8" name="AutoShape 3" descr="(question)">
          <a:extLst>
            <a:ext uri="{FF2B5EF4-FFF2-40B4-BE49-F238E27FC236}">
              <a16:creationId xmlns:a16="http://schemas.microsoft.com/office/drawing/2014/main" id="{1438EE6A-7C35-48D8-84E9-6E321DDBDB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49" name="AutoShape 3" descr="(question)">
          <a:extLst>
            <a:ext uri="{FF2B5EF4-FFF2-40B4-BE49-F238E27FC236}">
              <a16:creationId xmlns:a16="http://schemas.microsoft.com/office/drawing/2014/main" id="{E9C96D92-6335-4130-9A0A-DD8BEA447A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0" name="AutoShape 3" descr="(question)">
          <a:extLst>
            <a:ext uri="{FF2B5EF4-FFF2-40B4-BE49-F238E27FC236}">
              <a16:creationId xmlns:a16="http://schemas.microsoft.com/office/drawing/2014/main" id="{D1A2BCC2-F556-4D71-8CF8-58130265692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1" name="AutoShape 3" descr="(question)">
          <a:extLst>
            <a:ext uri="{FF2B5EF4-FFF2-40B4-BE49-F238E27FC236}">
              <a16:creationId xmlns:a16="http://schemas.microsoft.com/office/drawing/2014/main" id="{BD714240-45C6-4299-AD11-6ACD2B1575F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2" name="AutoShape 3" descr="(question)">
          <a:extLst>
            <a:ext uri="{FF2B5EF4-FFF2-40B4-BE49-F238E27FC236}">
              <a16:creationId xmlns:a16="http://schemas.microsoft.com/office/drawing/2014/main" id="{835F4663-9D90-447D-AB45-331DD98A1D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3" name="AutoShape 3" descr="(question)">
          <a:extLst>
            <a:ext uri="{FF2B5EF4-FFF2-40B4-BE49-F238E27FC236}">
              <a16:creationId xmlns:a16="http://schemas.microsoft.com/office/drawing/2014/main" id="{8FCA730C-8573-4669-B740-DFCB842FE7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4" name="AutoShape 3" descr="(question)">
          <a:extLst>
            <a:ext uri="{FF2B5EF4-FFF2-40B4-BE49-F238E27FC236}">
              <a16:creationId xmlns:a16="http://schemas.microsoft.com/office/drawing/2014/main" id="{A631B141-35AD-4B74-AE11-27A8537B3B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5" name="AutoShape 3" descr="(question)">
          <a:extLst>
            <a:ext uri="{FF2B5EF4-FFF2-40B4-BE49-F238E27FC236}">
              <a16:creationId xmlns:a16="http://schemas.microsoft.com/office/drawing/2014/main" id="{12C4FFC9-F994-4DED-A74B-053477E971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6" name="AutoShape 3" descr="(question)">
          <a:extLst>
            <a:ext uri="{FF2B5EF4-FFF2-40B4-BE49-F238E27FC236}">
              <a16:creationId xmlns:a16="http://schemas.microsoft.com/office/drawing/2014/main" id="{F85E3A63-BA30-4304-A760-8C6D2D42CF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7" name="AutoShape 3" descr="(question)">
          <a:extLst>
            <a:ext uri="{FF2B5EF4-FFF2-40B4-BE49-F238E27FC236}">
              <a16:creationId xmlns:a16="http://schemas.microsoft.com/office/drawing/2014/main" id="{635C432A-60D0-4828-80F2-53F5915E2C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8" name="AutoShape 3" descr="(question)">
          <a:extLst>
            <a:ext uri="{FF2B5EF4-FFF2-40B4-BE49-F238E27FC236}">
              <a16:creationId xmlns:a16="http://schemas.microsoft.com/office/drawing/2014/main" id="{DA4B5B19-9BAA-4E30-8576-FDBD79E99A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59" name="AutoShape 3" descr="(question)">
          <a:extLst>
            <a:ext uri="{FF2B5EF4-FFF2-40B4-BE49-F238E27FC236}">
              <a16:creationId xmlns:a16="http://schemas.microsoft.com/office/drawing/2014/main" id="{8DC4AF5D-AC9D-40C7-9831-0199DD24AB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0" name="AutoShape 3" descr="(question)">
          <a:extLst>
            <a:ext uri="{FF2B5EF4-FFF2-40B4-BE49-F238E27FC236}">
              <a16:creationId xmlns:a16="http://schemas.microsoft.com/office/drawing/2014/main" id="{E065518E-70CD-45F3-9A87-1F0A3A03A2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1" name="AutoShape 3" descr="(question)">
          <a:extLst>
            <a:ext uri="{FF2B5EF4-FFF2-40B4-BE49-F238E27FC236}">
              <a16:creationId xmlns:a16="http://schemas.microsoft.com/office/drawing/2014/main" id="{D273695E-533C-4AF0-ADC3-F16CEC52AA2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2" name="AutoShape 3" descr="(question)">
          <a:extLst>
            <a:ext uri="{FF2B5EF4-FFF2-40B4-BE49-F238E27FC236}">
              <a16:creationId xmlns:a16="http://schemas.microsoft.com/office/drawing/2014/main" id="{08306C46-56F3-4A6C-9114-4DDEF7F600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3" name="AutoShape 3" descr="(question)">
          <a:extLst>
            <a:ext uri="{FF2B5EF4-FFF2-40B4-BE49-F238E27FC236}">
              <a16:creationId xmlns:a16="http://schemas.microsoft.com/office/drawing/2014/main" id="{4F29EF49-906A-4F09-8E71-84C19ADF38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4" name="AutoShape 3" descr="(question)">
          <a:extLst>
            <a:ext uri="{FF2B5EF4-FFF2-40B4-BE49-F238E27FC236}">
              <a16:creationId xmlns:a16="http://schemas.microsoft.com/office/drawing/2014/main" id="{E727660C-9EE1-41EB-88B8-8191295564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5" name="AutoShape 3" descr="(question)">
          <a:extLst>
            <a:ext uri="{FF2B5EF4-FFF2-40B4-BE49-F238E27FC236}">
              <a16:creationId xmlns:a16="http://schemas.microsoft.com/office/drawing/2014/main" id="{C895E669-D105-4CEC-8DC1-9878BFC511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6" name="AutoShape 3" descr="(question)">
          <a:extLst>
            <a:ext uri="{FF2B5EF4-FFF2-40B4-BE49-F238E27FC236}">
              <a16:creationId xmlns:a16="http://schemas.microsoft.com/office/drawing/2014/main" id="{525984A3-1164-4829-BE1F-2E56E344D6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7" name="AutoShape 3" descr="(question)">
          <a:extLst>
            <a:ext uri="{FF2B5EF4-FFF2-40B4-BE49-F238E27FC236}">
              <a16:creationId xmlns:a16="http://schemas.microsoft.com/office/drawing/2014/main" id="{ACA0D76D-9B3A-4931-91A4-9F7950BE89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8" name="AutoShape 3" descr="(question)">
          <a:extLst>
            <a:ext uri="{FF2B5EF4-FFF2-40B4-BE49-F238E27FC236}">
              <a16:creationId xmlns:a16="http://schemas.microsoft.com/office/drawing/2014/main" id="{77B95D7E-321B-482E-91C0-B5F7F2E28A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69" name="AutoShape 3" descr="(question)">
          <a:extLst>
            <a:ext uri="{FF2B5EF4-FFF2-40B4-BE49-F238E27FC236}">
              <a16:creationId xmlns:a16="http://schemas.microsoft.com/office/drawing/2014/main" id="{310A03A0-1DDA-4CBD-BF65-80E5684E84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0" name="AutoShape 3" descr="(question)">
          <a:extLst>
            <a:ext uri="{FF2B5EF4-FFF2-40B4-BE49-F238E27FC236}">
              <a16:creationId xmlns:a16="http://schemas.microsoft.com/office/drawing/2014/main" id="{DC8861B3-DD67-4476-8318-545A66C0AC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1" name="AutoShape 3" descr="(question)">
          <a:extLst>
            <a:ext uri="{FF2B5EF4-FFF2-40B4-BE49-F238E27FC236}">
              <a16:creationId xmlns:a16="http://schemas.microsoft.com/office/drawing/2014/main" id="{CD4FDD2B-F95C-4066-B1DD-D0C2B7388B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2" name="AutoShape 3" descr="(question)">
          <a:extLst>
            <a:ext uri="{FF2B5EF4-FFF2-40B4-BE49-F238E27FC236}">
              <a16:creationId xmlns:a16="http://schemas.microsoft.com/office/drawing/2014/main" id="{B3253037-C97F-41B3-96CB-8D53240C82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3" name="AutoShape 3" descr="(question)">
          <a:extLst>
            <a:ext uri="{FF2B5EF4-FFF2-40B4-BE49-F238E27FC236}">
              <a16:creationId xmlns:a16="http://schemas.microsoft.com/office/drawing/2014/main" id="{3DDC1C7E-6C97-4F72-8B71-A53D097051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4" name="AutoShape 3" descr="(question)">
          <a:extLst>
            <a:ext uri="{FF2B5EF4-FFF2-40B4-BE49-F238E27FC236}">
              <a16:creationId xmlns:a16="http://schemas.microsoft.com/office/drawing/2014/main" id="{F24AE2ED-4444-45B0-99B1-12340AE8D8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5" name="AutoShape 3" descr="(question)">
          <a:extLst>
            <a:ext uri="{FF2B5EF4-FFF2-40B4-BE49-F238E27FC236}">
              <a16:creationId xmlns:a16="http://schemas.microsoft.com/office/drawing/2014/main" id="{64D42AEF-BCA2-4BEC-B50A-2100944CFD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6" name="AutoShape 3" descr="(question)">
          <a:extLst>
            <a:ext uri="{FF2B5EF4-FFF2-40B4-BE49-F238E27FC236}">
              <a16:creationId xmlns:a16="http://schemas.microsoft.com/office/drawing/2014/main" id="{E2EE34ED-8B69-4B76-BA73-AE66722124E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7" name="AutoShape 3" descr="(question)">
          <a:extLst>
            <a:ext uri="{FF2B5EF4-FFF2-40B4-BE49-F238E27FC236}">
              <a16:creationId xmlns:a16="http://schemas.microsoft.com/office/drawing/2014/main" id="{66D1AB10-1D17-47A5-8B0F-95B6ABA917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8" name="AutoShape 3" descr="(question)">
          <a:extLst>
            <a:ext uri="{FF2B5EF4-FFF2-40B4-BE49-F238E27FC236}">
              <a16:creationId xmlns:a16="http://schemas.microsoft.com/office/drawing/2014/main" id="{130027B8-11EE-44FB-B694-26C6BF229B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47</xdr:row>
      <xdr:rowOff>0</xdr:rowOff>
    </xdr:from>
    <xdr:ext cx="304800" cy="304800"/>
    <xdr:sp macro="" textlink="">
      <xdr:nvSpPr>
        <xdr:cNvPr id="779" name="AutoShape 3" descr="(question)">
          <a:extLst>
            <a:ext uri="{FF2B5EF4-FFF2-40B4-BE49-F238E27FC236}">
              <a16:creationId xmlns:a16="http://schemas.microsoft.com/office/drawing/2014/main" id="{DB92CDE6-33EF-4CB1-B2FA-D1C2FD0869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4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0" name="AutoShape 3" descr="(question)">
          <a:extLst>
            <a:ext uri="{FF2B5EF4-FFF2-40B4-BE49-F238E27FC236}">
              <a16:creationId xmlns:a16="http://schemas.microsoft.com/office/drawing/2014/main" id="{799ED967-01D4-4246-B154-993D3B28A9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1" name="AutoShape 3" descr="(question)">
          <a:extLst>
            <a:ext uri="{FF2B5EF4-FFF2-40B4-BE49-F238E27FC236}">
              <a16:creationId xmlns:a16="http://schemas.microsoft.com/office/drawing/2014/main" id="{D2A79ACD-AA63-48C0-8616-36414FFB2E6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2" name="AutoShape 3" descr="(question)">
          <a:extLst>
            <a:ext uri="{FF2B5EF4-FFF2-40B4-BE49-F238E27FC236}">
              <a16:creationId xmlns:a16="http://schemas.microsoft.com/office/drawing/2014/main" id="{CD5AFAE1-270B-4ED2-AAE5-4795B71708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3" name="AutoShape 3" descr="(question)">
          <a:extLst>
            <a:ext uri="{FF2B5EF4-FFF2-40B4-BE49-F238E27FC236}">
              <a16:creationId xmlns:a16="http://schemas.microsoft.com/office/drawing/2014/main" id="{D308FE09-9F75-4CF8-B092-FE4D18413D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4" name="AutoShape 3" descr="(question)">
          <a:extLst>
            <a:ext uri="{FF2B5EF4-FFF2-40B4-BE49-F238E27FC236}">
              <a16:creationId xmlns:a16="http://schemas.microsoft.com/office/drawing/2014/main" id="{411C8EA9-8E8A-4F84-8272-480CD4DB07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5" name="AutoShape 3" descr="(question)">
          <a:extLst>
            <a:ext uri="{FF2B5EF4-FFF2-40B4-BE49-F238E27FC236}">
              <a16:creationId xmlns:a16="http://schemas.microsoft.com/office/drawing/2014/main" id="{9E641EDA-E10E-4BD6-8CA5-7479B8EE0E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6" name="AutoShape 3" descr="(question)">
          <a:extLst>
            <a:ext uri="{FF2B5EF4-FFF2-40B4-BE49-F238E27FC236}">
              <a16:creationId xmlns:a16="http://schemas.microsoft.com/office/drawing/2014/main" id="{7AD6EAB4-08BE-408C-BECC-87F3671502D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7" name="AutoShape 3" descr="(question)">
          <a:extLst>
            <a:ext uri="{FF2B5EF4-FFF2-40B4-BE49-F238E27FC236}">
              <a16:creationId xmlns:a16="http://schemas.microsoft.com/office/drawing/2014/main" id="{CBBF110A-48CB-43BF-9F3E-F68C673769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8" name="AutoShape 3" descr="(question)">
          <a:extLst>
            <a:ext uri="{FF2B5EF4-FFF2-40B4-BE49-F238E27FC236}">
              <a16:creationId xmlns:a16="http://schemas.microsoft.com/office/drawing/2014/main" id="{12C4B3E0-6150-45C2-B615-5E6AD2D1FC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89" name="AutoShape 3" descr="(question)">
          <a:extLst>
            <a:ext uri="{FF2B5EF4-FFF2-40B4-BE49-F238E27FC236}">
              <a16:creationId xmlns:a16="http://schemas.microsoft.com/office/drawing/2014/main" id="{7CB03802-382A-4252-940B-D128CFB4D2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0" name="AutoShape 3" descr="(question)">
          <a:extLst>
            <a:ext uri="{FF2B5EF4-FFF2-40B4-BE49-F238E27FC236}">
              <a16:creationId xmlns:a16="http://schemas.microsoft.com/office/drawing/2014/main" id="{3FC5283C-DE39-4CD3-832E-6C9E942EF5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1" name="AutoShape 3" descr="(question)">
          <a:extLst>
            <a:ext uri="{FF2B5EF4-FFF2-40B4-BE49-F238E27FC236}">
              <a16:creationId xmlns:a16="http://schemas.microsoft.com/office/drawing/2014/main" id="{D292D556-A5B5-47C9-935D-FB24F772770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2" name="AutoShape 3" descr="(question)">
          <a:extLst>
            <a:ext uri="{FF2B5EF4-FFF2-40B4-BE49-F238E27FC236}">
              <a16:creationId xmlns:a16="http://schemas.microsoft.com/office/drawing/2014/main" id="{94D69B7F-A4B2-4E44-B556-87AC590A4B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3" name="AutoShape 3" descr="(question)">
          <a:extLst>
            <a:ext uri="{FF2B5EF4-FFF2-40B4-BE49-F238E27FC236}">
              <a16:creationId xmlns:a16="http://schemas.microsoft.com/office/drawing/2014/main" id="{DE2930ED-EA4D-4111-94FE-55B916DF1D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4" name="AutoShape 3" descr="(question)">
          <a:extLst>
            <a:ext uri="{FF2B5EF4-FFF2-40B4-BE49-F238E27FC236}">
              <a16:creationId xmlns:a16="http://schemas.microsoft.com/office/drawing/2014/main" id="{EA8031C9-8C1B-4699-B838-3EF843F156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5" name="AutoShape 3" descr="(question)">
          <a:extLst>
            <a:ext uri="{FF2B5EF4-FFF2-40B4-BE49-F238E27FC236}">
              <a16:creationId xmlns:a16="http://schemas.microsoft.com/office/drawing/2014/main" id="{FC138842-5FD4-452B-9326-CAA6754DE5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6" name="AutoShape 3" descr="(question)">
          <a:extLst>
            <a:ext uri="{FF2B5EF4-FFF2-40B4-BE49-F238E27FC236}">
              <a16:creationId xmlns:a16="http://schemas.microsoft.com/office/drawing/2014/main" id="{0110C661-71F6-4FD9-93FC-12DFBF0C3EF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7" name="AutoShape 3" descr="(question)">
          <a:extLst>
            <a:ext uri="{FF2B5EF4-FFF2-40B4-BE49-F238E27FC236}">
              <a16:creationId xmlns:a16="http://schemas.microsoft.com/office/drawing/2014/main" id="{0FAF824B-1AA1-494E-A054-82A0042946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8" name="AutoShape 3" descr="(question)">
          <a:extLst>
            <a:ext uri="{FF2B5EF4-FFF2-40B4-BE49-F238E27FC236}">
              <a16:creationId xmlns:a16="http://schemas.microsoft.com/office/drawing/2014/main" id="{B8A95342-35B9-4B1E-B0BC-2CAE787053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799" name="AutoShape 3" descr="(question)">
          <a:extLst>
            <a:ext uri="{FF2B5EF4-FFF2-40B4-BE49-F238E27FC236}">
              <a16:creationId xmlns:a16="http://schemas.microsoft.com/office/drawing/2014/main" id="{464D97E0-D406-4619-A14E-38794D170A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0" name="AutoShape 3" descr="(question)">
          <a:extLst>
            <a:ext uri="{FF2B5EF4-FFF2-40B4-BE49-F238E27FC236}">
              <a16:creationId xmlns:a16="http://schemas.microsoft.com/office/drawing/2014/main" id="{A9203191-B2AE-479E-B47B-281D06121C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1" name="AutoShape 3" descr="(question)">
          <a:extLst>
            <a:ext uri="{FF2B5EF4-FFF2-40B4-BE49-F238E27FC236}">
              <a16:creationId xmlns:a16="http://schemas.microsoft.com/office/drawing/2014/main" id="{276A17D3-51B6-4920-83D8-831FEE346C3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2" name="AutoShape 3" descr="(question)">
          <a:extLst>
            <a:ext uri="{FF2B5EF4-FFF2-40B4-BE49-F238E27FC236}">
              <a16:creationId xmlns:a16="http://schemas.microsoft.com/office/drawing/2014/main" id="{FD2B1C75-0058-4B46-BD82-8A302BB79E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3" name="AutoShape 3" descr="(question)">
          <a:extLst>
            <a:ext uri="{FF2B5EF4-FFF2-40B4-BE49-F238E27FC236}">
              <a16:creationId xmlns:a16="http://schemas.microsoft.com/office/drawing/2014/main" id="{A3779552-1898-4771-8384-55870FBA43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4" name="AutoShape 3" descr="(question)">
          <a:extLst>
            <a:ext uri="{FF2B5EF4-FFF2-40B4-BE49-F238E27FC236}">
              <a16:creationId xmlns:a16="http://schemas.microsoft.com/office/drawing/2014/main" id="{93F6E980-21F5-446B-BBE4-385EB6D30F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5" name="AutoShape 3" descr="(question)">
          <a:extLst>
            <a:ext uri="{FF2B5EF4-FFF2-40B4-BE49-F238E27FC236}">
              <a16:creationId xmlns:a16="http://schemas.microsoft.com/office/drawing/2014/main" id="{882D2CFD-E0F6-4B5C-BE13-C540672A6A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6" name="AutoShape 3" descr="(question)">
          <a:extLst>
            <a:ext uri="{FF2B5EF4-FFF2-40B4-BE49-F238E27FC236}">
              <a16:creationId xmlns:a16="http://schemas.microsoft.com/office/drawing/2014/main" id="{D118FB52-AA1C-4884-A585-7393D2BD2D8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7" name="AutoShape 3" descr="(question)">
          <a:extLst>
            <a:ext uri="{FF2B5EF4-FFF2-40B4-BE49-F238E27FC236}">
              <a16:creationId xmlns:a16="http://schemas.microsoft.com/office/drawing/2014/main" id="{D9919AC6-51FD-4274-8B17-55C0B21607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8" name="AutoShape 3" descr="(question)">
          <a:extLst>
            <a:ext uri="{FF2B5EF4-FFF2-40B4-BE49-F238E27FC236}">
              <a16:creationId xmlns:a16="http://schemas.microsoft.com/office/drawing/2014/main" id="{3A26B822-6E54-4D69-A7E8-C2CEC0E17D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09" name="AutoShape 3" descr="(question)">
          <a:extLst>
            <a:ext uri="{FF2B5EF4-FFF2-40B4-BE49-F238E27FC236}">
              <a16:creationId xmlns:a16="http://schemas.microsoft.com/office/drawing/2014/main" id="{AB40E0E5-38E9-44C0-A2A1-814827CE09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0" name="AutoShape 3" descr="(question)">
          <a:extLst>
            <a:ext uri="{FF2B5EF4-FFF2-40B4-BE49-F238E27FC236}">
              <a16:creationId xmlns:a16="http://schemas.microsoft.com/office/drawing/2014/main" id="{D1ADDAEC-066A-47EC-B003-F7000AE93F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1" name="AutoShape 3" descr="(question)">
          <a:extLst>
            <a:ext uri="{FF2B5EF4-FFF2-40B4-BE49-F238E27FC236}">
              <a16:creationId xmlns:a16="http://schemas.microsoft.com/office/drawing/2014/main" id="{0B59D748-3A82-4725-89F6-F3A5E503465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2" name="AutoShape 3" descr="(question)">
          <a:extLst>
            <a:ext uri="{FF2B5EF4-FFF2-40B4-BE49-F238E27FC236}">
              <a16:creationId xmlns:a16="http://schemas.microsoft.com/office/drawing/2014/main" id="{2B4FD727-A0D8-4F83-836C-0F3C28FD3E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3" name="AutoShape 3" descr="(question)">
          <a:extLst>
            <a:ext uri="{FF2B5EF4-FFF2-40B4-BE49-F238E27FC236}">
              <a16:creationId xmlns:a16="http://schemas.microsoft.com/office/drawing/2014/main" id="{F60B94D3-CD66-44CD-8942-79A7F563F5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4" name="AutoShape 3" descr="(question)">
          <a:extLst>
            <a:ext uri="{FF2B5EF4-FFF2-40B4-BE49-F238E27FC236}">
              <a16:creationId xmlns:a16="http://schemas.microsoft.com/office/drawing/2014/main" id="{C257BE5A-39C2-4C19-B52A-AD4B7FA8A0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5" name="AutoShape 3" descr="(question)">
          <a:extLst>
            <a:ext uri="{FF2B5EF4-FFF2-40B4-BE49-F238E27FC236}">
              <a16:creationId xmlns:a16="http://schemas.microsoft.com/office/drawing/2014/main" id="{5C5B91A4-207B-476E-B76F-BD13B29163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6" name="AutoShape 3" descr="(question)">
          <a:extLst>
            <a:ext uri="{FF2B5EF4-FFF2-40B4-BE49-F238E27FC236}">
              <a16:creationId xmlns:a16="http://schemas.microsoft.com/office/drawing/2014/main" id="{3CC00402-52F1-4E74-A559-25C1C7A49BF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7" name="AutoShape 3" descr="(question)">
          <a:extLst>
            <a:ext uri="{FF2B5EF4-FFF2-40B4-BE49-F238E27FC236}">
              <a16:creationId xmlns:a16="http://schemas.microsoft.com/office/drawing/2014/main" id="{F680F2A3-8DEF-4379-AA5E-EB37BBE731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8" name="AutoShape 3" descr="(question)">
          <a:extLst>
            <a:ext uri="{FF2B5EF4-FFF2-40B4-BE49-F238E27FC236}">
              <a16:creationId xmlns:a16="http://schemas.microsoft.com/office/drawing/2014/main" id="{AD9326BA-4ACE-4964-A536-C073E15ABB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19" name="AutoShape 3" descr="(question)">
          <a:extLst>
            <a:ext uri="{FF2B5EF4-FFF2-40B4-BE49-F238E27FC236}">
              <a16:creationId xmlns:a16="http://schemas.microsoft.com/office/drawing/2014/main" id="{171FF2E0-E847-44B1-8BDB-B698CD13DD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20" name="AutoShape 3" descr="(question)">
          <a:extLst>
            <a:ext uri="{FF2B5EF4-FFF2-40B4-BE49-F238E27FC236}">
              <a16:creationId xmlns:a16="http://schemas.microsoft.com/office/drawing/2014/main" id="{0A0CB4B3-F259-4298-88E4-F2C4F81670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21" name="AutoShape 3" descr="(question)">
          <a:extLst>
            <a:ext uri="{FF2B5EF4-FFF2-40B4-BE49-F238E27FC236}">
              <a16:creationId xmlns:a16="http://schemas.microsoft.com/office/drawing/2014/main" id="{27FEEC49-D5BA-4E38-BE78-97454A04525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22" name="AutoShape 3" descr="(question)">
          <a:extLst>
            <a:ext uri="{FF2B5EF4-FFF2-40B4-BE49-F238E27FC236}">
              <a16:creationId xmlns:a16="http://schemas.microsoft.com/office/drawing/2014/main" id="{9B7A01FA-F69D-4898-959D-5B48C777B3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23" name="AutoShape 3" descr="(question)">
          <a:extLst>
            <a:ext uri="{FF2B5EF4-FFF2-40B4-BE49-F238E27FC236}">
              <a16:creationId xmlns:a16="http://schemas.microsoft.com/office/drawing/2014/main" id="{884E1C83-10D2-4E48-B79D-A28AE570DD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0</xdr:rowOff>
    </xdr:from>
    <xdr:ext cx="304800" cy="304800"/>
    <xdr:sp macro="" textlink="">
      <xdr:nvSpPr>
        <xdr:cNvPr id="824" name="AutoShape 3" descr="(question)">
          <a:extLst>
            <a:ext uri="{FF2B5EF4-FFF2-40B4-BE49-F238E27FC236}">
              <a16:creationId xmlns:a16="http://schemas.microsoft.com/office/drawing/2014/main" id="{E16304BB-0058-4CEF-BD15-6AC44D0D4E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92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25" name="AutoShape 3" descr="(question)">
          <a:extLst>
            <a:ext uri="{FF2B5EF4-FFF2-40B4-BE49-F238E27FC236}">
              <a16:creationId xmlns:a16="http://schemas.microsoft.com/office/drawing/2014/main" id="{6A47D379-1529-47D6-8501-DCBE636CDC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26" name="AutoShape 3" descr="(question)">
          <a:extLst>
            <a:ext uri="{FF2B5EF4-FFF2-40B4-BE49-F238E27FC236}">
              <a16:creationId xmlns:a16="http://schemas.microsoft.com/office/drawing/2014/main" id="{0A5ECB36-0D21-4AA9-8F13-0D05DF4EF6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27" name="AutoShape 3" descr="(question)">
          <a:extLst>
            <a:ext uri="{FF2B5EF4-FFF2-40B4-BE49-F238E27FC236}">
              <a16:creationId xmlns:a16="http://schemas.microsoft.com/office/drawing/2014/main" id="{257CC80D-1BBD-494C-9CD3-4C77D9F68C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28" name="AutoShape 3" descr="(question)">
          <a:extLst>
            <a:ext uri="{FF2B5EF4-FFF2-40B4-BE49-F238E27FC236}">
              <a16:creationId xmlns:a16="http://schemas.microsoft.com/office/drawing/2014/main" id="{3C88CB8D-6F33-4126-A7EF-5969F89455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29" name="AutoShape 3" descr="(question)">
          <a:extLst>
            <a:ext uri="{FF2B5EF4-FFF2-40B4-BE49-F238E27FC236}">
              <a16:creationId xmlns:a16="http://schemas.microsoft.com/office/drawing/2014/main" id="{B7CE534B-250E-4C26-97B7-CFA3B1462E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0" name="AutoShape 3" descr="(question)">
          <a:extLst>
            <a:ext uri="{FF2B5EF4-FFF2-40B4-BE49-F238E27FC236}">
              <a16:creationId xmlns:a16="http://schemas.microsoft.com/office/drawing/2014/main" id="{5A6757EF-2EAF-4951-9AB6-DA30BAB8CC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1" name="AutoShape 3" descr="(question)">
          <a:extLst>
            <a:ext uri="{FF2B5EF4-FFF2-40B4-BE49-F238E27FC236}">
              <a16:creationId xmlns:a16="http://schemas.microsoft.com/office/drawing/2014/main" id="{3E116B31-7618-4506-8C72-7916F252340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2" name="AutoShape 3" descr="(question)">
          <a:extLst>
            <a:ext uri="{FF2B5EF4-FFF2-40B4-BE49-F238E27FC236}">
              <a16:creationId xmlns:a16="http://schemas.microsoft.com/office/drawing/2014/main" id="{CED52DE5-B9D8-418E-B99F-CE4F2477BA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3" name="AutoShape 3" descr="(question)">
          <a:extLst>
            <a:ext uri="{FF2B5EF4-FFF2-40B4-BE49-F238E27FC236}">
              <a16:creationId xmlns:a16="http://schemas.microsoft.com/office/drawing/2014/main" id="{FECA35AA-BBCF-4AFB-83E6-BA726325A4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4" name="AutoShape 3" descr="(question)">
          <a:extLst>
            <a:ext uri="{FF2B5EF4-FFF2-40B4-BE49-F238E27FC236}">
              <a16:creationId xmlns:a16="http://schemas.microsoft.com/office/drawing/2014/main" id="{E7CE376D-8934-438B-9187-24761C1EBC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5" name="AutoShape 3" descr="(question)">
          <a:extLst>
            <a:ext uri="{FF2B5EF4-FFF2-40B4-BE49-F238E27FC236}">
              <a16:creationId xmlns:a16="http://schemas.microsoft.com/office/drawing/2014/main" id="{401025ED-DCFE-4EA0-BEA0-F4A63B50E0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6" name="AutoShape 3" descr="(question)">
          <a:extLst>
            <a:ext uri="{FF2B5EF4-FFF2-40B4-BE49-F238E27FC236}">
              <a16:creationId xmlns:a16="http://schemas.microsoft.com/office/drawing/2014/main" id="{343CFE04-705F-4984-B2CB-9E6A10FB3D7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7" name="AutoShape 3" descr="(question)">
          <a:extLst>
            <a:ext uri="{FF2B5EF4-FFF2-40B4-BE49-F238E27FC236}">
              <a16:creationId xmlns:a16="http://schemas.microsoft.com/office/drawing/2014/main" id="{EE55A233-D201-4FEF-8681-D99DD13C41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8" name="AutoShape 3" descr="(question)">
          <a:extLst>
            <a:ext uri="{FF2B5EF4-FFF2-40B4-BE49-F238E27FC236}">
              <a16:creationId xmlns:a16="http://schemas.microsoft.com/office/drawing/2014/main" id="{CFED0421-75CC-439A-8DE0-A8B9697EA3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39" name="AutoShape 3" descr="(question)">
          <a:extLst>
            <a:ext uri="{FF2B5EF4-FFF2-40B4-BE49-F238E27FC236}">
              <a16:creationId xmlns:a16="http://schemas.microsoft.com/office/drawing/2014/main" id="{03955AC9-3F82-4794-B901-4C6721C664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0" name="AutoShape 3" descr="(question)">
          <a:extLst>
            <a:ext uri="{FF2B5EF4-FFF2-40B4-BE49-F238E27FC236}">
              <a16:creationId xmlns:a16="http://schemas.microsoft.com/office/drawing/2014/main" id="{3325CE26-ED01-4BE2-8F92-C357D786B6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1" name="AutoShape 3" descr="(question)">
          <a:extLst>
            <a:ext uri="{FF2B5EF4-FFF2-40B4-BE49-F238E27FC236}">
              <a16:creationId xmlns:a16="http://schemas.microsoft.com/office/drawing/2014/main" id="{34CA8465-D565-4CDA-B464-B6B837CBF34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2" name="AutoShape 3" descr="(question)">
          <a:extLst>
            <a:ext uri="{FF2B5EF4-FFF2-40B4-BE49-F238E27FC236}">
              <a16:creationId xmlns:a16="http://schemas.microsoft.com/office/drawing/2014/main" id="{A1BC3259-EFC4-45C6-881E-B9520F0D92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3" name="AutoShape 3" descr="(question)">
          <a:extLst>
            <a:ext uri="{FF2B5EF4-FFF2-40B4-BE49-F238E27FC236}">
              <a16:creationId xmlns:a16="http://schemas.microsoft.com/office/drawing/2014/main" id="{DD5601C4-0BB1-4216-AAE6-F380157642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4" name="AutoShape 3" descr="(question)">
          <a:extLst>
            <a:ext uri="{FF2B5EF4-FFF2-40B4-BE49-F238E27FC236}">
              <a16:creationId xmlns:a16="http://schemas.microsoft.com/office/drawing/2014/main" id="{49613172-35DC-474A-9E2A-92C8E51F18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5" name="AutoShape 3" descr="(question)">
          <a:extLst>
            <a:ext uri="{FF2B5EF4-FFF2-40B4-BE49-F238E27FC236}">
              <a16:creationId xmlns:a16="http://schemas.microsoft.com/office/drawing/2014/main" id="{AB408236-6502-4B04-895B-C8B6E494C2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6" name="AutoShape 3" descr="(question)">
          <a:extLst>
            <a:ext uri="{FF2B5EF4-FFF2-40B4-BE49-F238E27FC236}">
              <a16:creationId xmlns:a16="http://schemas.microsoft.com/office/drawing/2014/main" id="{B9745574-DC0C-48DD-9922-A6C52F03E67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7" name="AutoShape 3" descr="(question)">
          <a:extLst>
            <a:ext uri="{FF2B5EF4-FFF2-40B4-BE49-F238E27FC236}">
              <a16:creationId xmlns:a16="http://schemas.microsoft.com/office/drawing/2014/main" id="{88964E0C-80E9-4769-917F-47897665D0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8" name="AutoShape 3" descr="(question)">
          <a:extLst>
            <a:ext uri="{FF2B5EF4-FFF2-40B4-BE49-F238E27FC236}">
              <a16:creationId xmlns:a16="http://schemas.microsoft.com/office/drawing/2014/main" id="{FF4DD54D-9431-4522-9B9B-1AF2E0446D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49" name="AutoShape 3" descr="(question)">
          <a:extLst>
            <a:ext uri="{FF2B5EF4-FFF2-40B4-BE49-F238E27FC236}">
              <a16:creationId xmlns:a16="http://schemas.microsoft.com/office/drawing/2014/main" id="{25C6FDC9-959F-4B30-8E4E-D1BDB55EA6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0" name="AutoShape 3" descr="(question)">
          <a:extLst>
            <a:ext uri="{FF2B5EF4-FFF2-40B4-BE49-F238E27FC236}">
              <a16:creationId xmlns:a16="http://schemas.microsoft.com/office/drawing/2014/main" id="{602929C8-920A-4BDE-B875-69662FA3C4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1" name="AutoShape 3" descr="(question)">
          <a:extLst>
            <a:ext uri="{FF2B5EF4-FFF2-40B4-BE49-F238E27FC236}">
              <a16:creationId xmlns:a16="http://schemas.microsoft.com/office/drawing/2014/main" id="{26391DDD-F8FB-4AE2-A0D7-41C86D1B379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2" name="AutoShape 3" descr="(question)">
          <a:extLst>
            <a:ext uri="{FF2B5EF4-FFF2-40B4-BE49-F238E27FC236}">
              <a16:creationId xmlns:a16="http://schemas.microsoft.com/office/drawing/2014/main" id="{53D6DA32-45F9-4E47-A1D9-65A643C68F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3" name="AutoShape 3" descr="(question)">
          <a:extLst>
            <a:ext uri="{FF2B5EF4-FFF2-40B4-BE49-F238E27FC236}">
              <a16:creationId xmlns:a16="http://schemas.microsoft.com/office/drawing/2014/main" id="{059943D9-55B8-4E42-A0AA-7834A64798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4" name="AutoShape 3" descr="(question)">
          <a:extLst>
            <a:ext uri="{FF2B5EF4-FFF2-40B4-BE49-F238E27FC236}">
              <a16:creationId xmlns:a16="http://schemas.microsoft.com/office/drawing/2014/main" id="{4140FDEB-23BA-424F-9332-62A057F3F5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5" name="AutoShape 3" descr="(question)">
          <a:extLst>
            <a:ext uri="{FF2B5EF4-FFF2-40B4-BE49-F238E27FC236}">
              <a16:creationId xmlns:a16="http://schemas.microsoft.com/office/drawing/2014/main" id="{94BDC22F-825A-4C7D-BB86-1902363473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6" name="AutoShape 3" descr="(question)">
          <a:extLst>
            <a:ext uri="{FF2B5EF4-FFF2-40B4-BE49-F238E27FC236}">
              <a16:creationId xmlns:a16="http://schemas.microsoft.com/office/drawing/2014/main" id="{45477A85-9883-4077-A742-7275CDFBC61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7" name="AutoShape 3" descr="(question)">
          <a:extLst>
            <a:ext uri="{FF2B5EF4-FFF2-40B4-BE49-F238E27FC236}">
              <a16:creationId xmlns:a16="http://schemas.microsoft.com/office/drawing/2014/main" id="{F12C2B98-E7C0-4872-845F-A22B85921C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8" name="AutoShape 3" descr="(question)">
          <a:extLst>
            <a:ext uri="{FF2B5EF4-FFF2-40B4-BE49-F238E27FC236}">
              <a16:creationId xmlns:a16="http://schemas.microsoft.com/office/drawing/2014/main" id="{F399DCA5-77AE-464A-991C-5BF16D0268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59" name="AutoShape 3" descr="(question)">
          <a:extLst>
            <a:ext uri="{FF2B5EF4-FFF2-40B4-BE49-F238E27FC236}">
              <a16:creationId xmlns:a16="http://schemas.microsoft.com/office/drawing/2014/main" id="{FC16E2CF-54A2-4998-BFFF-778A6E927C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0" name="AutoShape 3" descr="(question)">
          <a:extLst>
            <a:ext uri="{FF2B5EF4-FFF2-40B4-BE49-F238E27FC236}">
              <a16:creationId xmlns:a16="http://schemas.microsoft.com/office/drawing/2014/main" id="{0662017A-ADAB-4E68-A3B6-41D56C8444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1" name="AutoShape 3" descr="(question)">
          <a:extLst>
            <a:ext uri="{FF2B5EF4-FFF2-40B4-BE49-F238E27FC236}">
              <a16:creationId xmlns:a16="http://schemas.microsoft.com/office/drawing/2014/main" id="{D5B84795-4E11-4CF8-9D0D-AFDB0DFD1C1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2" name="AutoShape 3" descr="(question)">
          <a:extLst>
            <a:ext uri="{FF2B5EF4-FFF2-40B4-BE49-F238E27FC236}">
              <a16:creationId xmlns:a16="http://schemas.microsoft.com/office/drawing/2014/main" id="{30068472-3B0D-448D-8FC9-19D8D9884B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3" name="AutoShape 3" descr="(question)">
          <a:extLst>
            <a:ext uri="{FF2B5EF4-FFF2-40B4-BE49-F238E27FC236}">
              <a16:creationId xmlns:a16="http://schemas.microsoft.com/office/drawing/2014/main" id="{679C45BA-69DE-4190-8994-C689042C6E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4" name="AutoShape 3" descr="(question)">
          <a:extLst>
            <a:ext uri="{FF2B5EF4-FFF2-40B4-BE49-F238E27FC236}">
              <a16:creationId xmlns:a16="http://schemas.microsoft.com/office/drawing/2014/main" id="{0838331F-AE6C-4507-B251-A4AB384C45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5" name="AutoShape 3" descr="(question)">
          <a:extLst>
            <a:ext uri="{FF2B5EF4-FFF2-40B4-BE49-F238E27FC236}">
              <a16:creationId xmlns:a16="http://schemas.microsoft.com/office/drawing/2014/main" id="{6D32B4A4-20B3-434B-A563-10F27BC52F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6" name="AutoShape 3" descr="(question)">
          <a:extLst>
            <a:ext uri="{FF2B5EF4-FFF2-40B4-BE49-F238E27FC236}">
              <a16:creationId xmlns:a16="http://schemas.microsoft.com/office/drawing/2014/main" id="{A76C31D2-6916-485D-9854-267A3F3463E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7" name="AutoShape 3" descr="(question)">
          <a:extLst>
            <a:ext uri="{FF2B5EF4-FFF2-40B4-BE49-F238E27FC236}">
              <a16:creationId xmlns:a16="http://schemas.microsoft.com/office/drawing/2014/main" id="{896A2BF3-86B3-4510-8DC2-935454D685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8" name="AutoShape 3" descr="(question)">
          <a:extLst>
            <a:ext uri="{FF2B5EF4-FFF2-40B4-BE49-F238E27FC236}">
              <a16:creationId xmlns:a16="http://schemas.microsoft.com/office/drawing/2014/main" id="{4806F506-B19C-4F3D-B77B-2B137CD8A5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0</xdr:rowOff>
    </xdr:from>
    <xdr:ext cx="304800" cy="304800"/>
    <xdr:sp macro="" textlink="">
      <xdr:nvSpPr>
        <xdr:cNvPr id="869" name="AutoShape 3" descr="(question)">
          <a:extLst>
            <a:ext uri="{FF2B5EF4-FFF2-40B4-BE49-F238E27FC236}">
              <a16:creationId xmlns:a16="http://schemas.microsoft.com/office/drawing/2014/main" id="{08FC1348-BB2F-45CA-9118-B09D1B4A02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0" name="AutoShape 3" descr="(question)">
          <a:extLst>
            <a:ext uri="{FF2B5EF4-FFF2-40B4-BE49-F238E27FC236}">
              <a16:creationId xmlns:a16="http://schemas.microsoft.com/office/drawing/2014/main" id="{BEA192FD-846B-4D60-9970-EB7C672E91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1" name="AutoShape 3" descr="(question)">
          <a:extLst>
            <a:ext uri="{FF2B5EF4-FFF2-40B4-BE49-F238E27FC236}">
              <a16:creationId xmlns:a16="http://schemas.microsoft.com/office/drawing/2014/main" id="{48E6E355-532F-48F9-9B07-B3B6E673584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2" name="AutoShape 3" descr="(question)">
          <a:extLst>
            <a:ext uri="{FF2B5EF4-FFF2-40B4-BE49-F238E27FC236}">
              <a16:creationId xmlns:a16="http://schemas.microsoft.com/office/drawing/2014/main" id="{8C6E0054-FFCC-487E-B855-EBFAE74CD9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3" name="AutoShape 3" descr="(question)">
          <a:extLst>
            <a:ext uri="{FF2B5EF4-FFF2-40B4-BE49-F238E27FC236}">
              <a16:creationId xmlns:a16="http://schemas.microsoft.com/office/drawing/2014/main" id="{A3B3ADC3-CB1E-4AC2-B4B7-05491A910C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4" name="AutoShape 3" descr="(question)">
          <a:extLst>
            <a:ext uri="{FF2B5EF4-FFF2-40B4-BE49-F238E27FC236}">
              <a16:creationId xmlns:a16="http://schemas.microsoft.com/office/drawing/2014/main" id="{87A5DA4E-62B0-4C0B-ACEA-7ADC0FF2A8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5" name="AutoShape 3" descr="(question)">
          <a:extLst>
            <a:ext uri="{FF2B5EF4-FFF2-40B4-BE49-F238E27FC236}">
              <a16:creationId xmlns:a16="http://schemas.microsoft.com/office/drawing/2014/main" id="{B966A906-376C-4806-BA21-90F5F6D0C7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6" name="AutoShape 3" descr="(question)">
          <a:extLst>
            <a:ext uri="{FF2B5EF4-FFF2-40B4-BE49-F238E27FC236}">
              <a16:creationId xmlns:a16="http://schemas.microsoft.com/office/drawing/2014/main" id="{09879D58-4DB4-4FE1-9765-31D78F33A5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7" name="AutoShape 3" descr="(question)">
          <a:extLst>
            <a:ext uri="{FF2B5EF4-FFF2-40B4-BE49-F238E27FC236}">
              <a16:creationId xmlns:a16="http://schemas.microsoft.com/office/drawing/2014/main" id="{93F8D05A-0B52-49F8-8C74-5C60D56B82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8" name="AutoShape 3" descr="(question)">
          <a:extLst>
            <a:ext uri="{FF2B5EF4-FFF2-40B4-BE49-F238E27FC236}">
              <a16:creationId xmlns:a16="http://schemas.microsoft.com/office/drawing/2014/main" id="{0EF90A87-5C6F-4922-81CD-E28937E8CD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79" name="AutoShape 3" descr="(question)">
          <a:extLst>
            <a:ext uri="{FF2B5EF4-FFF2-40B4-BE49-F238E27FC236}">
              <a16:creationId xmlns:a16="http://schemas.microsoft.com/office/drawing/2014/main" id="{095297F2-9B44-46C6-A141-511B2555BA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0" name="AutoShape 3" descr="(question)">
          <a:extLst>
            <a:ext uri="{FF2B5EF4-FFF2-40B4-BE49-F238E27FC236}">
              <a16:creationId xmlns:a16="http://schemas.microsoft.com/office/drawing/2014/main" id="{84603572-330E-486B-9927-FAA08DE237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1" name="AutoShape 3" descr="(question)">
          <a:extLst>
            <a:ext uri="{FF2B5EF4-FFF2-40B4-BE49-F238E27FC236}">
              <a16:creationId xmlns:a16="http://schemas.microsoft.com/office/drawing/2014/main" id="{9568E58E-FF96-4B64-8083-893040D63F7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2" name="AutoShape 3" descr="(question)">
          <a:extLst>
            <a:ext uri="{FF2B5EF4-FFF2-40B4-BE49-F238E27FC236}">
              <a16:creationId xmlns:a16="http://schemas.microsoft.com/office/drawing/2014/main" id="{EEE512FA-698B-44E5-B54F-F0EC139644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3" name="AutoShape 3" descr="(question)">
          <a:extLst>
            <a:ext uri="{FF2B5EF4-FFF2-40B4-BE49-F238E27FC236}">
              <a16:creationId xmlns:a16="http://schemas.microsoft.com/office/drawing/2014/main" id="{17348220-D023-4C8F-BEB6-044A2255C0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4" name="AutoShape 3" descr="(question)">
          <a:extLst>
            <a:ext uri="{FF2B5EF4-FFF2-40B4-BE49-F238E27FC236}">
              <a16:creationId xmlns:a16="http://schemas.microsoft.com/office/drawing/2014/main" id="{D6CD7915-A55D-4C55-A716-E4FC0C697A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5" name="AutoShape 3" descr="(question)">
          <a:extLst>
            <a:ext uri="{FF2B5EF4-FFF2-40B4-BE49-F238E27FC236}">
              <a16:creationId xmlns:a16="http://schemas.microsoft.com/office/drawing/2014/main" id="{8E688304-5959-4F36-9F72-B47534DF69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6" name="AutoShape 3" descr="(question)">
          <a:extLst>
            <a:ext uri="{FF2B5EF4-FFF2-40B4-BE49-F238E27FC236}">
              <a16:creationId xmlns:a16="http://schemas.microsoft.com/office/drawing/2014/main" id="{C40B0CDE-D300-43B6-964C-8D56CAF3A7D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7" name="AutoShape 3" descr="(question)">
          <a:extLst>
            <a:ext uri="{FF2B5EF4-FFF2-40B4-BE49-F238E27FC236}">
              <a16:creationId xmlns:a16="http://schemas.microsoft.com/office/drawing/2014/main" id="{F6AA86CD-681F-4704-A644-A015C71074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8" name="AutoShape 3" descr="(question)">
          <a:extLst>
            <a:ext uri="{FF2B5EF4-FFF2-40B4-BE49-F238E27FC236}">
              <a16:creationId xmlns:a16="http://schemas.microsoft.com/office/drawing/2014/main" id="{FFB013C4-DF68-4B71-AB4E-884BD83D67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89" name="AutoShape 3" descr="(question)">
          <a:extLst>
            <a:ext uri="{FF2B5EF4-FFF2-40B4-BE49-F238E27FC236}">
              <a16:creationId xmlns:a16="http://schemas.microsoft.com/office/drawing/2014/main" id="{B497324B-FA60-4E42-97AD-13F3FE983D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0" name="AutoShape 3" descr="(question)">
          <a:extLst>
            <a:ext uri="{FF2B5EF4-FFF2-40B4-BE49-F238E27FC236}">
              <a16:creationId xmlns:a16="http://schemas.microsoft.com/office/drawing/2014/main" id="{1094D327-7AB3-4272-AFBC-31C40557D6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1" name="AutoShape 3" descr="(question)">
          <a:extLst>
            <a:ext uri="{FF2B5EF4-FFF2-40B4-BE49-F238E27FC236}">
              <a16:creationId xmlns:a16="http://schemas.microsoft.com/office/drawing/2014/main" id="{5859E9A4-2D7A-4541-A386-0080FE4E67A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2" name="AutoShape 3" descr="(question)">
          <a:extLst>
            <a:ext uri="{FF2B5EF4-FFF2-40B4-BE49-F238E27FC236}">
              <a16:creationId xmlns:a16="http://schemas.microsoft.com/office/drawing/2014/main" id="{5C6026FB-51D4-46E4-A578-08F05B790D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3" name="AutoShape 3" descr="(question)">
          <a:extLst>
            <a:ext uri="{FF2B5EF4-FFF2-40B4-BE49-F238E27FC236}">
              <a16:creationId xmlns:a16="http://schemas.microsoft.com/office/drawing/2014/main" id="{D16A0D41-C78C-4715-B7DF-E6BD44A162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4" name="AutoShape 3" descr="(question)">
          <a:extLst>
            <a:ext uri="{FF2B5EF4-FFF2-40B4-BE49-F238E27FC236}">
              <a16:creationId xmlns:a16="http://schemas.microsoft.com/office/drawing/2014/main" id="{D7B72F92-6BF8-48D1-BEE2-B69E42DC0B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5" name="AutoShape 3" descr="(question)">
          <a:extLst>
            <a:ext uri="{FF2B5EF4-FFF2-40B4-BE49-F238E27FC236}">
              <a16:creationId xmlns:a16="http://schemas.microsoft.com/office/drawing/2014/main" id="{26B409C7-9917-4FDE-985F-F946E0D5DF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6" name="AutoShape 3" descr="(question)">
          <a:extLst>
            <a:ext uri="{FF2B5EF4-FFF2-40B4-BE49-F238E27FC236}">
              <a16:creationId xmlns:a16="http://schemas.microsoft.com/office/drawing/2014/main" id="{436CFBDA-42AF-458A-920B-89864ABBBC4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7" name="AutoShape 3" descr="(question)">
          <a:extLst>
            <a:ext uri="{FF2B5EF4-FFF2-40B4-BE49-F238E27FC236}">
              <a16:creationId xmlns:a16="http://schemas.microsoft.com/office/drawing/2014/main" id="{9F24C368-0E81-41E0-A963-97A0029AF7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8" name="AutoShape 3" descr="(question)">
          <a:extLst>
            <a:ext uri="{FF2B5EF4-FFF2-40B4-BE49-F238E27FC236}">
              <a16:creationId xmlns:a16="http://schemas.microsoft.com/office/drawing/2014/main" id="{94F18341-5B81-4112-B899-E797FFF8F8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899" name="AutoShape 3" descr="(question)">
          <a:extLst>
            <a:ext uri="{FF2B5EF4-FFF2-40B4-BE49-F238E27FC236}">
              <a16:creationId xmlns:a16="http://schemas.microsoft.com/office/drawing/2014/main" id="{FE498ADB-3118-4867-9CC6-539F00BC09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0" name="AutoShape 3" descr="(question)">
          <a:extLst>
            <a:ext uri="{FF2B5EF4-FFF2-40B4-BE49-F238E27FC236}">
              <a16:creationId xmlns:a16="http://schemas.microsoft.com/office/drawing/2014/main" id="{2DBEA0E1-F635-4F18-8DB9-28D669E87A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1" name="AutoShape 3" descr="(question)">
          <a:extLst>
            <a:ext uri="{FF2B5EF4-FFF2-40B4-BE49-F238E27FC236}">
              <a16:creationId xmlns:a16="http://schemas.microsoft.com/office/drawing/2014/main" id="{A0450F9F-405C-4F31-87C1-F00C66BB8D9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2" name="AutoShape 3" descr="(question)">
          <a:extLst>
            <a:ext uri="{FF2B5EF4-FFF2-40B4-BE49-F238E27FC236}">
              <a16:creationId xmlns:a16="http://schemas.microsoft.com/office/drawing/2014/main" id="{EF066FAB-7DFE-4CEF-9BD2-0425A0D771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3" name="AutoShape 3" descr="(question)">
          <a:extLst>
            <a:ext uri="{FF2B5EF4-FFF2-40B4-BE49-F238E27FC236}">
              <a16:creationId xmlns:a16="http://schemas.microsoft.com/office/drawing/2014/main" id="{EB53EED5-82B9-4378-AF76-DBD861F591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4" name="AutoShape 3" descr="(question)">
          <a:extLst>
            <a:ext uri="{FF2B5EF4-FFF2-40B4-BE49-F238E27FC236}">
              <a16:creationId xmlns:a16="http://schemas.microsoft.com/office/drawing/2014/main" id="{81133872-14D8-418E-83F7-CD3C1CF30B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5" name="AutoShape 3" descr="(question)">
          <a:extLst>
            <a:ext uri="{FF2B5EF4-FFF2-40B4-BE49-F238E27FC236}">
              <a16:creationId xmlns:a16="http://schemas.microsoft.com/office/drawing/2014/main" id="{A3FD6C85-F1B0-489C-BD1D-CAE67691EF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6" name="AutoShape 3" descr="(question)">
          <a:extLst>
            <a:ext uri="{FF2B5EF4-FFF2-40B4-BE49-F238E27FC236}">
              <a16:creationId xmlns:a16="http://schemas.microsoft.com/office/drawing/2014/main" id="{034EC71F-D434-4E3D-94D8-7471C596741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7" name="AutoShape 3" descr="(question)">
          <a:extLst>
            <a:ext uri="{FF2B5EF4-FFF2-40B4-BE49-F238E27FC236}">
              <a16:creationId xmlns:a16="http://schemas.microsoft.com/office/drawing/2014/main" id="{E0EBDCED-BC5D-4058-AA05-E5757F25CF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8" name="AutoShape 3" descr="(question)">
          <a:extLst>
            <a:ext uri="{FF2B5EF4-FFF2-40B4-BE49-F238E27FC236}">
              <a16:creationId xmlns:a16="http://schemas.microsoft.com/office/drawing/2014/main" id="{3B6E8D2C-13B3-4DAF-A45A-C1669780FF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09" name="AutoShape 3" descr="(question)">
          <a:extLst>
            <a:ext uri="{FF2B5EF4-FFF2-40B4-BE49-F238E27FC236}">
              <a16:creationId xmlns:a16="http://schemas.microsoft.com/office/drawing/2014/main" id="{D142146A-FECA-4E9B-A5A7-0E15B2E3AF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10" name="AutoShape 3" descr="(question)">
          <a:extLst>
            <a:ext uri="{FF2B5EF4-FFF2-40B4-BE49-F238E27FC236}">
              <a16:creationId xmlns:a16="http://schemas.microsoft.com/office/drawing/2014/main" id="{F560804B-2F02-43DA-8E54-2A34D342BC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11" name="AutoShape 3" descr="(question)">
          <a:extLst>
            <a:ext uri="{FF2B5EF4-FFF2-40B4-BE49-F238E27FC236}">
              <a16:creationId xmlns:a16="http://schemas.microsoft.com/office/drawing/2014/main" id="{128C5EB8-C091-44EA-87AB-C13CC08BE6D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12" name="AutoShape 3" descr="(question)">
          <a:extLst>
            <a:ext uri="{FF2B5EF4-FFF2-40B4-BE49-F238E27FC236}">
              <a16:creationId xmlns:a16="http://schemas.microsoft.com/office/drawing/2014/main" id="{D5708A52-2D3D-4BB0-97FD-E202EDA4BA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13" name="AutoShape 3" descr="(question)">
          <a:extLst>
            <a:ext uri="{FF2B5EF4-FFF2-40B4-BE49-F238E27FC236}">
              <a16:creationId xmlns:a16="http://schemas.microsoft.com/office/drawing/2014/main" id="{C651EB26-9805-444D-93C7-58227F1189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50</xdr:row>
      <xdr:rowOff>0</xdr:rowOff>
    </xdr:from>
    <xdr:ext cx="304800" cy="304800"/>
    <xdr:sp macro="" textlink="">
      <xdr:nvSpPr>
        <xdr:cNvPr id="914" name="AutoShape 3" descr="(question)">
          <a:extLst>
            <a:ext uri="{FF2B5EF4-FFF2-40B4-BE49-F238E27FC236}">
              <a16:creationId xmlns:a16="http://schemas.microsoft.com/office/drawing/2014/main" id="{DAE55B46-CFE2-4339-9D8E-4F240C036D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7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45" name="AutoShape 3" descr="(question)">
          <a:extLst>
            <a:ext uri="{FF2B5EF4-FFF2-40B4-BE49-F238E27FC236}">
              <a16:creationId xmlns:a16="http://schemas.microsoft.com/office/drawing/2014/main" id="{0829EA94-535F-47CB-939A-02FF8F8AE7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46" name="AutoShape 3" descr="(question)">
          <a:extLst>
            <a:ext uri="{FF2B5EF4-FFF2-40B4-BE49-F238E27FC236}">
              <a16:creationId xmlns:a16="http://schemas.microsoft.com/office/drawing/2014/main" id="{03C45883-0B47-4AE6-BD8D-9BA13BE7724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47" name="AutoShape 3" descr="(question)">
          <a:extLst>
            <a:ext uri="{FF2B5EF4-FFF2-40B4-BE49-F238E27FC236}">
              <a16:creationId xmlns:a16="http://schemas.microsoft.com/office/drawing/2014/main" id="{01C6997C-4AE1-42D4-AA32-E32F754BDC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48" name="AutoShape 3" descr="(question)">
          <a:extLst>
            <a:ext uri="{FF2B5EF4-FFF2-40B4-BE49-F238E27FC236}">
              <a16:creationId xmlns:a16="http://schemas.microsoft.com/office/drawing/2014/main" id="{4095AB2E-1AD5-425A-B9D0-E16DEE3886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49" name="AutoShape 3" descr="(question)">
          <a:extLst>
            <a:ext uri="{FF2B5EF4-FFF2-40B4-BE49-F238E27FC236}">
              <a16:creationId xmlns:a16="http://schemas.microsoft.com/office/drawing/2014/main" id="{4A3028B9-4CD1-444F-BC8B-9CC7257FD9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0" name="AutoShape 3" descr="(question)">
          <a:extLst>
            <a:ext uri="{FF2B5EF4-FFF2-40B4-BE49-F238E27FC236}">
              <a16:creationId xmlns:a16="http://schemas.microsoft.com/office/drawing/2014/main" id="{115D8CBF-DBE6-4F65-9863-732EC2C6AE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1" name="AutoShape 3" descr="(question)">
          <a:extLst>
            <a:ext uri="{FF2B5EF4-FFF2-40B4-BE49-F238E27FC236}">
              <a16:creationId xmlns:a16="http://schemas.microsoft.com/office/drawing/2014/main" id="{1EEC7FBC-700F-45DA-97AF-F8AC2E1C9E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2" name="AutoShape 3" descr="(question)">
          <a:extLst>
            <a:ext uri="{FF2B5EF4-FFF2-40B4-BE49-F238E27FC236}">
              <a16:creationId xmlns:a16="http://schemas.microsoft.com/office/drawing/2014/main" id="{6CBB497C-21C5-46D1-A62C-B754E91F9D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3" name="AutoShape 3" descr="(question)">
          <a:extLst>
            <a:ext uri="{FF2B5EF4-FFF2-40B4-BE49-F238E27FC236}">
              <a16:creationId xmlns:a16="http://schemas.microsoft.com/office/drawing/2014/main" id="{1C99840C-5EC1-46C5-BCF8-227AD01D9E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4" name="AutoShape 3" descr="(question)">
          <a:extLst>
            <a:ext uri="{FF2B5EF4-FFF2-40B4-BE49-F238E27FC236}">
              <a16:creationId xmlns:a16="http://schemas.microsoft.com/office/drawing/2014/main" id="{53B0CA48-FC4C-4559-92A7-F0AFB61CB9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5" name="AutoShape 3" descr="(question)">
          <a:extLst>
            <a:ext uri="{FF2B5EF4-FFF2-40B4-BE49-F238E27FC236}">
              <a16:creationId xmlns:a16="http://schemas.microsoft.com/office/drawing/2014/main" id="{B42FF08A-64E5-48B7-8C10-C586C13DA4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6" name="AutoShape 3" descr="(question)">
          <a:extLst>
            <a:ext uri="{FF2B5EF4-FFF2-40B4-BE49-F238E27FC236}">
              <a16:creationId xmlns:a16="http://schemas.microsoft.com/office/drawing/2014/main" id="{FB69F41C-FEBB-4A88-88E6-E2F87F38BD1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7" name="AutoShape 3" descr="(question)">
          <a:extLst>
            <a:ext uri="{FF2B5EF4-FFF2-40B4-BE49-F238E27FC236}">
              <a16:creationId xmlns:a16="http://schemas.microsoft.com/office/drawing/2014/main" id="{59C79A12-57A8-48C2-BDBE-3BDB9C703F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8" name="AutoShape 3" descr="(question)">
          <a:extLst>
            <a:ext uri="{FF2B5EF4-FFF2-40B4-BE49-F238E27FC236}">
              <a16:creationId xmlns:a16="http://schemas.microsoft.com/office/drawing/2014/main" id="{79ECF82C-3756-4F37-BB7B-302D4574FC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959" name="AutoShape 3" descr="(question)">
          <a:extLst>
            <a:ext uri="{FF2B5EF4-FFF2-40B4-BE49-F238E27FC236}">
              <a16:creationId xmlns:a16="http://schemas.microsoft.com/office/drawing/2014/main" id="{3C03E3C0-4484-45C2-BDCD-4FC7D3393D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0" name="AutoShape 3" descr="(question)">
          <a:extLst>
            <a:ext uri="{FF2B5EF4-FFF2-40B4-BE49-F238E27FC236}">
              <a16:creationId xmlns:a16="http://schemas.microsoft.com/office/drawing/2014/main" id="{BADCFB1C-C415-4FA6-8A5D-62274523AB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1" name="AutoShape 3" descr="(question)">
          <a:extLst>
            <a:ext uri="{FF2B5EF4-FFF2-40B4-BE49-F238E27FC236}">
              <a16:creationId xmlns:a16="http://schemas.microsoft.com/office/drawing/2014/main" id="{084758A9-C1BF-44B1-AA46-7FBAB0899C4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2" name="AutoShape 3" descr="(question)">
          <a:extLst>
            <a:ext uri="{FF2B5EF4-FFF2-40B4-BE49-F238E27FC236}">
              <a16:creationId xmlns:a16="http://schemas.microsoft.com/office/drawing/2014/main" id="{89D65671-CA68-4B29-A81F-68CCBACF50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3" name="AutoShape 3" descr="(question)">
          <a:extLst>
            <a:ext uri="{FF2B5EF4-FFF2-40B4-BE49-F238E27FC236}">
              <a16:creationId xmlns:a16="http://schemas.microsoft.com/office/drawing/2014/main" id="{9753408A-94DD-40EF-A193-22B422EE02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4" name="AutoShape 3" descr="(question)">
          <a:extLst>
            <a:ext uri="{FF2B5EF4-FFF2-40B4-BE49-F238E27FC236}">
              <a16:creationId xmlns:a16="http://schemas.microsoft.com/office/drawing/2014/main" id="{E406DA98-5550-4323-A6DA-EFDA3B6FED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5" name="AutoShape 3" descr="(question)">
          <a:extLst>
            <a:ext uri="{FF2B5EF4-FFF2-40B4-BE49-F238E27FC236}">
              <a16:creationId xmlns:a16="http://schemas.microsoft.com/office/drawing/2014/main" id="{311CF16B-8AA0-4E4E-8930-44B96EE297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6" name="AutoShape 3" descr="(question)">
          <a:extLst>
            <a:ext uri="{FF2B5EF4-FFF2-40B4-BE49-F238E27FC236}">
              <a16:creationId xmlns:a16="http://schemas.microsoft.com/office/drawing/2014/main" id="{B399EFFB-399B-43D7-AA65-1F74BB03BC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7" name="AutoShape 3" descr="(question)">
          <a:extLst>
            <a:ext uri="{FF2B5EF4-FFF2-40B4-BE49-F238E27FC236}">
              <a16:creationId xmlns:a16="http://schemas.microsoft.com/office/drawing/2014/main" id="{A84C078C-9F2E-4A7B-9DB1-3345984449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8" name="AutoShape 3" descr="(question)">
          <a:extLst>
            <a:ext uri="{FF2B5EF4-FFF2-40B4-BE49-F238E27FC236}">
              <a16:creationId xmlns:a16="http://schemas.microsoft.com/office/drawing/2014/main" id="{E263C9D1-5ADA-4E1F-A1B3-C81DD5FBA1E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69" name="AutoShape 3" descr="(question)">
          <a:extLst>
            <a:ext uri="{FF2B5EF4-FFF2-40B4-BE49-F238E27FC236}">
              <a16:creationId xmlns:a16="http://schemas.microsoft.com/office/drawing/2014/main" id="{E032AA75-62FF-4AB0-BD39-0B1C05D799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70" name="AutoShape 3" descr="(question)">
          <a:extLst>
            <a:ext uri="{FF2B5EF4-FFF2-40B4-BE49-F238E27FC236}">
              <a16:creationId xmlns:a16="http://schemas.microsoft.com/office/drawing/2014/main" id="{8CDB272B-BA81-4F3F-8A8F-A74481E533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71" name="AutoShape 3" descr="(question)">
          <a:extLst>
            <a:ext uri="{FF2B5EF4-FFF2-40B4-BE49-F238E27FC236}">
              <a16:creationId xmlns:a16="http://schemas.microsoft.com/office/drawing/2014/main" id="{16D178F8-9ABF-47EF-A728-4FEF4EF5AFB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72" name="AutoShape 3" descr="(question)">
          <a:extLst>
            <a:ext uri="{FF2B5EF4-FFF2-40B4-BE49-F238E27FC236}">
              <a16:creationId xmlns:a16="http://schemas.microsoft.com/office/drawing/2014/main" id="{9969AF5D-3CB0-4CBB-8D75-4665DEFFA5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73" name="AutoShape 3" descr="(question)">
          <a:extLst>
            <a:ext uri="{FF2B5EF4-FFF2-40B4-BE49-F238E27FC236}">
              <a16:creationId xmlns:a16="http://schemas.microsoft.com/office/drawing/2014/main" id="{0B744593-3BBD-4ECF-8FD4-5CEC44D8AE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974" name="AutoShape 3" descr="(question)">
          <a:extLst>
            <a:ext uri="{FF2B5EF4-FFF2-40B4-BE49-F238E27FC236}">
              <a16:creationId xmlns:a16="http://schemas.microsoft.com/office/drawing/2014/main" id="{F37EDD09-D1F4-4D05-A48F-D1F4D21EA7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75" name="AutoShape 3" descr="(question)">
          <a:extLst>
            <a:ext uri="{FF2B5EF4-FFF2-40B4-BE49-F238E27FC236}">
              <a16:creationId xmlns:a16="http://schemas.microsoft.com/office/drawing/2014/main" id="{BC3F1228-B3B8-4927-BDE0-DD9D5AA50F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76" name="AutoShape 3" descr="(question)">
          <a:extLst>
            <a:ext uri="{FF2B5EF4-FFF2-40B4-BE49-F238E27FC236}">
              <a16:creationId xmlns:a16="http://schemas.microsoft.com/office/drawing/2014/main" id="{9937936F-0BC4-4A00-A6A0-25EACE22286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77" name="AutoShape 3" descr="(question)">
          <a:extLst>
            <a:ext uri="{FF2B5EF4-FFF2-40B4-BE49-F238E27FC236}">
              <a16:creationId xmlns:a16="http://schemas.microsoft.com/office/drawing/2014/main" id="{10174A44-B00B-4A45-8DFC-7DB6754918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78" name="AutoShape 3" descr="(question)">
          <a:extLst>
            <a:ext uri="{FF2B5EF4-FFF2-40B4-BE49-F238E27FC236}">
              <a16:creationId xmlns:a16="http://schemas.microsoft.com/office/drawing/2014/main" id="{B914CE72-210A-4735-8E5B-BEC3ACFF95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79" name="AutoShape 3" descr="(question)">
          <a:extLst>
            <a:ext uri="{FF2B5EF4-FFF2-40B4-BE49-F238E27FC236}">
              <a16:creationId xmlns:a16="http://schemas.microsoft.com/office/drawing/2014/main" id="{E2306BEC-E453-4ED2-AAB9-ED8AB8CC73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0" name="AutoShape 3" descr="(question)">
          <a:extLst>
            <a:ext uri="{FF2B5EF4-FFF2-40B4-BE49-F238E27FC236}">
              <a16:creationId xmlns:a16="http://schemas.microsoft.com/office/drawing/2014/main" id="{B01EFA96-EEBE-482F-94BC-1D27F07AC1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1" name="AutoShape 3" descr="(question)">
          <a:extLst>
            <a:ext uri="{FF2B5EF4-FFF2-40B4-BE49-F238E27FC236}">
              <a16:creationId xmlns:a16="http://schemas.microsoft.com/office/drawing/2014/main" id="{86AEAC7D-8433-4417-BAF8-C447CA55713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2" name="AutoShape 3" descr="(question)">
          <a:extLst>
            <a:ext uri="{FF2B5EF4-FFF2-40B4-BE49-F238E27FC236}">
              <a16:creationId xmlns:a16="http://schemas.microsoft.com/office/drawing/2014/main" id="{BCCC7FCB-D9CE-4F2C-9AFD-5A9EF9AE6B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3" name="AutoShape 3" descr="(question)">
          <a:extLst>
            <a:ext uri="{FF2B5EF4-FFF2-40B4-BE49-F238E27FC236}">
              <a16:creationId xmlns:a16="http://schemas.microsoft.com/office/drawing/2014/main" id="{7E13D081-AC3E-4B9E-A5EF-FB6FC7ACFA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4" name="AutoShape 3" descr="(question)">
          <a:extLst>
            <a:ext uri="{FF2B5EF4-FFF2-40B4-BE49-F238E27FC236}">
              <a16:creationId xmlns:a16="http://schemas.microsoft.com/office/drawing/2014/main" id="{4F55AF67-DD8C-45DF-B2B5-4A343CBF50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5" name="AutoShape 3" descr="(question)">
          <a:extLst>
            <a:ext uri="{FF2B5EF4-FFF2-40B4-BE49-F238E27FC236}">
              <a16:creationId xmlns:a16="http://schemas.microsoft.com/office/drawing/2014/main" id="{3482BFD3-0218-4BC6-8757-1F26654DBC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6" name="AutoShape 3" descr="(question)">
          <a:extLst>
            <a:ext uri="{FF2B5EF4-FFF2-40B4-BE49-F238E27FC236}">
              <a16:creationId xmlns:a16="http://schemas.microsoft.com/office/drawing/2014/main" id="{5A2A4A12-D63A-4F45-A26D-112C52CEF63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7" name="AutoShape 3" descr="(question)">
          <a:extLst>
            <a:ext uri="{FF2B5EF4-FFF2-40B4-BE49-F238E27FC236}">
              <a16:creationId xmlns:a16="http://schemas.microsoft.com/office/drawing/2014/main" id="{071ADE74-8B83-4438-B6E6-8E33E81F9F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8" name="AutoShape 3" descr="(question)">
          <a:extLst>
            <a:ext uri="{FF2B5EF4-FFF2-40B4-BE49-F238E27FC236}">
              <a16:creationId xmlns:a16="http://schemas.microsoft.com/office/drawing/2014/main" id="{51E34AAA-2FB2-41C9-B8D8-D858B8686E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89" name="AutoShape 3" descr="(question)">
          <a:extLst>
            <a:ext uri="{FF2B5EF4-FFF2-40B4-BE49-F238E27FC236}">
              <a16:creationId xmlns:a16="http://schemas.microsoft.com/office/drawing/2014/main" id="{8F20D033-D31F-4E80-8315-37C93A4E59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0" name="AutoShape 3" descr="(question)">
          <a:extLst>
            <a:ext uri="{FF2B5EF4-FFF2-40B4-BE49-F238E27FC236}">
              <a16:creationId xmlns:a16="http://schemas.microsoft.com/office/drawing/2014/main" id="{5FF2ACFD-BC3E-4B18-9826-51E3465CC5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1" name="AutoShape 3" descr="(question)">
          <a:extLst>
            <a:ext uri="{FF2B5EF4-FFF2-40B4-BE49-F238E27FC236}">
              <a16:creationId xmlns:a16="http://schemas.microsoft.com/office/drawing/2014/main" id="{86895C89-19E8-4975-AE25-DEDFDBE3C52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2" name="AutoShape 3" descr="(question)">
          <a:extLst>
            <a:ext uri="{FF2B5EF4-FFF2-40B4-BE49-F238E27FC236}">
              <a16:creationId xmlns:a16="http://schemas.microsoft.com/office/drawing/2014/main" id="{970969CA-C4DA-4ED0-B352-390902AF0B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3" name="AutoShape 3" descr="(question)">
          <a:extLst>
            <a:ext uri="{FF2B5EF4-FFF2-40B4-BE49-F238E27FC236}">
              <a16:creationId xmlns:a16="http://schemas.microsoft.com/office/drawing/2014/main" id="{31F18A15-1F8F-46E2-BDC1-D0A302D8D6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4" name="AutoShape 3" descr="(question)">
          <a:extLst>
            <a:ext uri="{FF2B5EF4-FFF2-40B4-BE49-F238E27FC236}">
              <a16:creationId xmlns:a16="http://schemas.microsoft.com/office/drawing/2014/main" id="{F3820A86-CE09-4D0A-8C51-C49005F2BA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5" name="AutoShape 3" descr="(question)">
          <a:extLst>
            <a:ext uri="{FF2B5EF4-FFF2-40B4-BE49-F238E27FC236}">
              <a16:creationId xmlns:a16="http://schemas.microsoft.com/office/drawing/2014/main" id="{B8B40304-E847-4F39-B06D-00C9DCB48F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6" name="AutoShape 3" descr="(question)">
          <a:extLst>
            <a:ext uri="{FF2B5EF4-FFF2-40B4-BE49-F238E27FC236}">
              <a16:creationId xmlns:a16="http://schemas.microsoft.com/office/drawing/2014/main" id="{4E1570FF-0B18-4935-8304-FDB4A1481F9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7" name="AutoShape 3" descr="(question)">
          <a:extLst>
            <a:ext uri="{FF2B5EF4-FFF2-40B4-BE49-F238E27FC236}">
              <a16:creationId xmlns:a16="http://schemas.microsoft.com/office/drawing/2014/main" id="{F4527179-4E45-4DC5-B006-292719B471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8" name="AutoShape 3" descr="(question)">
          <a:extLst>
            <a:ext uri="{FF2B5EF4-FFF2-40B4-BE49-F238E27FC236}">
              <a16:creationId xmlns:a16="http://schemas.microsoft.com/office/drawing/2014/main" id="{AC512B97-F115-42B6-B428-3677320713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999" name="AutoShape 3" descr="(question)">
          <a:extLst>
            <a:ext uri="{FF2B5EF4-FFF2-40B4-BE49-F238E27FC236}">
              <a16:creationId xmlns:a16="http://schemas.microsoft.com/office/drawing/2014/main" id="{75C201D4-A0DF-4B6C-9691-5D54160CC5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0" name="AutoShape 3" descr="(question)">
          <a:extLst>
            <a:ext uri="{FF2B5EF4-FFF2-40B4-BE49-F238E27FC236}">
              <a16:creationId xmlns:a16="http://schemas.microsoft.com/office/drawing/2014/main" id="{1C8A2CA4-BC81-4F84-B9B7-E032B3055A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1" name="AutoShape 3" descr="(question)">
          <a:extLst>
            <a:ext uri="{FF2B5EF4-FFF2-40B4-BE49-F238E27FC236}">
              <a16:creationId xmlns:a16="http://schemas.microsoft.com/office/drawing/2014/main" id="{0BF0498D-32DA-4B96-BB3E-D370F923377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2" name="AutoShape 3" descr="(question)">
          <a:extLst>
            <a:ext uri="{FF2B5EF4-FFF2-40B4-BE49-F238E27FC236}">
              <a16:creationId xmlns:a16="http://schemas.microsoft.com/office/drawing/2014/main" id="{F95C8583-D62B-457F-9585-2B55A5F62E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3" name="AutoShape 3" descr="(question)">
          <a:extLst>
            <a:ext uri="{FF2B5EF4-FFF2-40B4-BE49-F238E27FC236}">
              <a16:creationId xmlns:a16="http://schemas.microsoft.com/office/drawing/2014/main" id="{82734BB5-F823-46C2-8705-3EE0F1A89CB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4" name="AutoShape 3" descr="(question)">
          <a:extLst>
            <a:ext uri="{FF2B5EF4-FFF2-40B4-BE49-F238E27FC236}">
              <a16:creationId xmlns:a16="http://schemas.microsoft.com/office/drawing/2014/main" id="{3F3F5AAC-59D0-4CB9-AEC3-9F4563DC86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5" name="AutoShape 3" descr="(question)">
          <a:extLst>
            <a:ext uri="{FF2B5EF4-FFF2-40B4-BE49-F238E27FC236}">
              <a16:creationId xmlns:a16="http://schemas.microsoft.com/office/drawing/2014/main" id="{7D9A38AD-3396-4FA3-BF76-53B0730959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6" name="AutoShape 3" descr="(question)">
          <a:extLst>
            <a:ext uri="{FF2B5EF4-FFF2-40B4-BE49-F238E27FC236}">
              <a16:creationId xmlns:a16="http://schemas.microsoft.com/office/drawing/2014/main" id="{B79055E5-D773-44E8-9614-BBB1751663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7" name="AutoShape 3" descr="(question)">
          <a:extLst>
            <a:ext uri="{FF2B5EF4-FFF2-40B4-BE49-F238E27FC236}">
              <a16:creationId xmlns:a16="http://schemas.microsoft.com/office/drawing/2014/main" id="{32103D4E-8133-4545-A81B-078B138D6E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8" name="AutoShape 3" descr="(question)">
          <a:extLst>
            <a:ext uri="{FF2B5EF4-FFF2-40B4-BE49-F238E27FC236}">
              <a16:creationId xmlns:a16="http://schemas.microsoft.com/office/drawing/2014/main" id="{E5F3022E-02C4-4EFF-B1AE-1BB6800597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09" name="AutoShape 3" descr="(question)">
          <a:extLst>
            <a:ext uri="{FF2B5EF4-FFF2-40B4-BE49-F238E27FC236}">
              <a16:creationId xmlns:a16="http://schemas.microsoft.com/office/drawing/2014/main" id="{B2E9DF1A-CB42-409A-95D6-7DF42060B1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0" name="AutoShape 3" descr="(question)">
          <a:extLst>
            <a:ext uri="{FF2B5EF4-FFF2-40B4-BE49-F238E27FC236}">
              <a16:creationId xmlns:a16="http://schemas.microsoft.com/office/drawing/2014/main" id="{E88FF031-FBBA-4FCE-B841-D02C3A1FF2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1" name="AutoShape 3" descr="(question)">
          <a:extLst>
            <a:ext uri="{FF2B5EF4-FFF2-40B4-BE49-F238E27FC236}">
              <a16:creationId xmlns:a16="http://schemas.microsoft.com/office/drawing/2014/main" id="{1779E0E7-4227-4591-9774-B51BC5A5DF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2" name="AutoShape 3" descr="(question)">
          <a:extLst>
            <a:ext uri="{FF2B5EF4-FFF2-40B4-BE49-F238E27FC236}">
              <a16:creationId xmlns:a16="http://schemas.microsoft.com/office/drawing/2014/main" id="{85DD892C-0DE4-40D1-828A-3E2F2CEB16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3" name="AutoShape 3" descr="(question)">
          <a:extLst>
            <a:ext uri="{FF2B5EF4-FFF2-40B4-BE49-F238E27FC236}">
              <a16:creationId xmlns:a16="http://schemas.microsoft.com/office/drawing/2014/main" id="{E8A59216-EA10-4539-9087-873157A763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4" name="AutoShape 3" descr="(question)">
          <a:extLst>
            <a:ext uri="{FF2B5EF4-FFF2-40B4-BE49-F238E27FC236}">
              <a16:creationId xmlns:a16="http://schemas.microsoft.com/office/drawing/2014/main" id="{55C33C4B-D169-4EA2-9DB9-74012B72BF3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5" name="AutoShape 3" descr="(question)">
          <a:extLst>
            <a:ext uri="{FF2B5EF4-FFF2-40B4-BE49-F238E27FC236}">
              <a16:creationId xmlns:a16="http://schemas.microsoft.com/office/drawing/2014/main" id="{53A5B9FA-1D48-4BE8-8456-1EC70644D1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6" name="AutoShape 3" descr="(question)">
          <a:extLst>
            <a:ext uri="{FF2B5EF4-FFF2-40B4-BE49-F238E27FC236}">
              <a16:creationId xmlns:a16="http://schemas.microsoft.com/office/drawing/2014/main" id="{8D646FD6-D933-4995-B6BE-0EAF96AFC60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7" name="AutoShape 3" descr="(question)">
          <a:extLst>
            <a:ext uri="{FF2B5EF4-FFF2-40B4-BE49-F238E27FC236}">
              <a16:creationId xmlns:a16="http://schemas.microsoft.com/office/drawing/2014/main" id="{55796CEE-8811-4546-AACA-EF31C07FD7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8" name="AutoShape 3" descr="(question)">
          <a:extLst>
            <a:ext uri="{FF2B5EF4-FFF2-40B4-BE49-F238E27FC236}">
              <a16:creationId xmlns:a16="http://schemas.microsoft.com/office/drawing/2014/main" id="{AB6CE60A-5D39-4CF4-BA56-0801C6A792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019" name="AutoShape 3" descr="(question)">
          <a:extLst>
            <a:ext uri="{FF2B5EF4-FFF2-40B4-BE49-F238E27FC236}">
              <a16:creationId xmlns:a16="http://schemas.microsoft.com/office/drawing/2014/main" id="{C3F0F42B-6DAF-4CAD-BD40-0F0E8CD65E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0" name="AutoShape 3" descr="(question)">
          <a:extLst>
            <a:ext uri="{FF2B5EF4-FFF2-40B4-BE49-F238E27FC236}">
              <a16:creationId xmlns:a16="http://schemas.microsoft.com/office/drawing/2014/main" id="{8BE79F89-596F-4AE3-9FE7-E22A4A23EE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1" name="AutoShape 3" descr="(question)">
          <a:extLst>
            <a:ext uri="{FF2B5EF4-FFF2-40B4-BE49-F238E27FC236}">
              <a16:creationId xmlns:a16="http://schemas.microsoft.com/office/drawing/2014/main" id="{31B5A13D-CB0B-4958-9E08-787AB9CB2BA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2" name="AutoShape 3" descr="(question)">
          <a:extLst>
            <a:ext uri="{FF2B5EF4-FFF2-40B4-BE49-F238E27FC236}">
              <a16:creationId xmlns:a16="http://schemas.microsoft.com/office/drawing/2014/main" id="{38944B85-037D-4BFE-A57D-C7B97863A7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3" name="AutoShape 3" descr="(question)">
          <a:extLst>
            <a:ext uri="{FF2B5EF4-FFF2-40B4-BE49-F238E27FC236}">
              <a16:creationId xmlns:a16="http://schemas.microsoft.com/office/drawing/2014/main" id="{710CB074-3F73-446F-A245-E0C0393762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4" name="AutoShape 3" descr="(question)">
          <a:extLst>
            <a:ext uri="{FF2B5EF4-FFF2-40B4-BE49-F238E27FC236}">
              <a16:creationId xmlns:a16="http://schemas.microsoft.com/office/drawing/2014/main" id="{6C55FB17-4BD4-406C-8EA6-3574BE763E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5" name="AutoShape 3" descr="(question)">
          <a:extLst>
            <a:ext uri="{FF2B5EF4-FFF2-40B4-BE49-F238E27FC236}">
              <a16:creationId xmlns:a16="http://schemas.microsoft.com/office/drawing/2014/main" id="{7926AA1A-BDAC-4391-8C0F-65290A1FA0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6" name="AutoShape 3" descr="(question)">
          <a:extLst>
            <a:ext uri="{FF2B5EF4-FFF2-40B4-BE49-F238E27FC236}">
              <a16:creationId xmlns:a16="http://schemas.microsoft.com/office/drawing/2014/main" id="{D12E9516-8EBE-4402-976F-ADD8F4C08D0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7" name="AutoShape 3" descr="(question)">
          <a:extLst>
            <a:ext uri="{FF2B5EF4-FFF2-40B4-BE49-F238E27FC236}">
              <a16:creationId xmlns:a16="http://schemas.microsoft.com/office/drawing/2014/main" id="{2FD92533-3A00-44E9-B7CD-E537CA49CC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8" name="AutoShape 3" descr="(question)">
          <a:extLst>
            <a:ext uri="{FF2B5EF4-FFF2-40B4-BE49-F238E27FC236}">
              <a16:creationId xmlns:a16="http://schemas.microsoft.com/office/drawing/2014/main" id="{ACDDEAFE-8D29-48C7-80AD-0B8DFC08776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29" name="AutoShape 3" descr="(question)">
          <a:extLst>
            <a:ext uri="{FF2B5EF4-FFF2-40B4-BE49-F238E27FC236}">
              <a16:creationId xmlns:a16="http://schemas.microsoft.com/office/drawing/2014/main" id="{6B61BC5E-61A1-4418-935C-BF5C9469AE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0" name="AutoShape 3" descr="(question)">
          <a:extLst>
            <a:ext uri="{FF2B5EF4-FFF2-40B4-BE49-F238E27FC236}">
              <a16:creationId xmlns:a16="http://schemas.microsoft.com/office/drawing/2014/main" id="{AAF53625-9228-48F5-9E52-2C53CC9D42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1" name="AutoShape 3" descr="(question)">
          <a:extLst>
            <a:ext uri="{FF2B5EF4-FFF2-40B4-BE49-F238E27FC236}">
              <a16:creationId xmlns:a16="http://schemas.microsoft.com/office/drawing/2014/main" id="{5378A46D-DA7A-4EE3-9414-A12E499ED89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2" name="AutoShape 3" descr="(question)">
          <a:extLst>
            <a:ext uri="{FF2B5EF4-FFF2-40B4-BE49-F238E27FC236}">
              <a16:creationId xmlns:a16="http://schemas.microsoft.com/office/drawing/2014/main" id="{56D24C79-2875-41F4-9ECC-F6BDD50D9C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3" name="AutoShape 3" descr="(question)">
          <a:extLst>
            <a:ext uri="{FF2B5EF4-FFF2-40B4-BE49-F238E27FC236}">
              <a16:creationId xmlns:a16="http://schemas.microsoft.com/office/drawing/2014/main" id="{000BD3EF-6844-4ABD-9A3F-24D3EA66A4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4" name="AutoShape 3" descr="(question)">
          <a:extLst>
            <a:ext uri="{FF2B5EF4-FFF2-40B4-BE49-F238E27FC236}">
              <a16:creationId xmlns:a16="http://schemas.microsoft.com/office/drawing/2014/main" id="{5465724B-8904-428B-9BE8-4532001A5A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5" name="AutoShape 3" descr="(question)">
          <a:extLst>
            <a:ext uri="{FF2B5EF4-FFF2-40B4-BE49-F238E27FC236}">
              <a16:creationId xmlns:a16="http://schemas.microsoft.com/office/drawing/2014/main" id="{C31774FD-5D2C-48B5-9394-7ADBB52C2A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6" name="AutoShape 3" descr="(question)">
          <a:extLst>
            <a:ext uri="{FF2B5EF4-FFF2-40B4-BE49-F238E27FC236}">
              <a16:creationId xmlns:a16="http://schemas.microsoft.com/office/drawing/2014/main" id="{37D6A48A-3436-491A-A5B3-D85B1783A3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7" name="AutoShape 3" descr="(question)">
          <a:extLst>
            <a:ext uri="{FF2B5EF4-FFF2-40B4-BE49-F238E27FC236}">
              <a16:creationId xmlns:a16="http://schemas.microsoft.com/office/drawing/2014/main" id="{BDEA5CBA-587E-490D-81CD-B1EC7B2939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8" name="AutoShape 3" descr="(question)">
          <a:extLst>
            <a:ext uri="{FF2B5EF4-FFF2-40B4-BE49-F238E27FC236}">
              <a16:creationId xmlns:a16="http://schemas.microsoft.com/office/drawing/2014/main" id="{21E70CCB-7C0B-4737-8D54-243E099FE3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39" name="AutoShape 3" descr="(question)">
          <a:extLst>
            <a:ext uri="{FF2B5EF4-FFF2-40B4-BE49-F238E27FC236}">
              <a16:creationId xmlns:a16="http://schemas.microsoft.com/office/drawing/2014/main" id="{494A9461-4494-48BE-9D0C-8DC30333BC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0" name="AutoShape 3" descr="(question)">
          <a:extLst>
            <a:ext uri="{FF2B5EF4-FFF2-40B4-BE49-F238E27FC236}">
              <a16:creationId xmlns:a16="http://schemas.microsoft.com/office/drawing/2014/main" id="{E6119ABC-B70C-4345-A7C0-271F853A35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1" name="AutoShape 3" descr="(question)">
          <a:extLst>
            <a:ext uri="{FF2B5EF4-FFF2-40B4-BE49-F238E27FC236}">
              <a16:creationId xmlns:a16="http://schemas.microsoft.com/office/drawing/2014/main" id="{54AB1F20-9940-40C1-9E5B-704878EBD62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2" name="AutoShape 3" descr="(question)">
          <a:extLst>
            <a:ext uri="{FF2B5EF4-FFF2-40B4-BE49-F238E27FC236}">
              <a16:creationId xmlns:a16="http://schemas.microsoft.com/office/drawing/2014/main" id="{47AE40D5-7B7E-4626-849B-A36F86EFF8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3" name="AutoShape 3" descr="(question)">
          <a:extLst>
            <a:ext uri="{FF2B5EF4-FFF2-40B4-BE49-F238E27FC236}">
              <a16:creationId xmlns:a16="http://schemas.microsoft.com/office/drawing/2014/main" id="{3F92C20E-5169-42C8-BE7E-5EDD051953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4" name="AutoShape 3" descr="(question)">
          <a:extLst>
            <a:ext uri="{FF2B5EF4-FFF2-40B4-BE49-F238E27FC236}">
              <a16:creationId xmlns:a16="http://schemas.microsoft.com/office/drawing/2014/main" id="{DDB33CD5-C635-47D0-AD6C-CC2C1EEDBE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5" name="AutoShape 3" descr="(question)">
          <a:extLst>
            <a:ext uri="{FF2B5EF4-FFF2-40B4-BE49-F238E27FC236}">
              <a16:creationId xmlns:a16="http://schemas.microsoft.com/office/drawing/2014/main" id="{E8102EA5-49AF-4D3F-81D0-3E05D6CFF2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6" name="AutoShape 3" descr="(question)">
          <a:extLst>
            <a:ext uri="{FF2B5EF4-FFF2-40B4-BE49-F238E27FC236}">
              <a16:creationId xmlns:a16="http://schemas.microsoft.com/office/drawing/2014/main" id="{6F22C321-5901-4390-9EC6-73BF0581E4D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7" name="AutoShape 3" descr="(question)">
          <a:extLst>
            <a:ext uri="{FF2B5EF4-FFF2-40B4-BE49-F238E27FC236}">
              <a16:creationId xmlns:a16="http://schemas.microsoft.com/office/drawing/2014/main" id="{1F6E0E10-DBD6-4C16-93FE-601345A2D0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8" name="AutoShape 3" descr="(question)">
          <a:extLst>
            <a:ext uri="{FF2B5EF4-FFF2-40B4-BE49-F238E27FC236}">
              <a16:creationId xmlns:a16="http://schemas.microsoft.com/office/drawing/2014/main" id="{F0C8B910-7060-4065-92A3-1A347307CE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49" name="AutoShape 3" descr="(question)">
          <a:extLst>
            <a:ext uri="{FF2B5EF4-FFF2-40B4-BE49-F238E27FC236}">
              <a16:creationId xmlns:a16="http://schemas.microsoft.com/office/drawing/2014/main" id="{1662FA62-BC16-4269-9332-67ADB7D7F7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0" name="AutoShape 3" descr="(question)">
          <a:extLst>
            <a:ext uri="{FF2B5EF4-FFF2-40B4-BE49-F238E27FC236}">
              <a16:creationId xmlns:a16="http://schemas.microsoft.com/office/drawing/2014/main" id="{5CB0B62D-3837-484E-8CA1-3E272F43F9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1" name="AutoShape 3" descr="(question)">
          <a:extLst>
            <a:ext uri="{FF2B5EF4-FFF2-40B4-BE49-F238E27FC236}">
              <a16:creationId xmlns:a16="http://schemas.microsoft.com/office/drawing/2014/main" id="{7B0903CE-8679-4467-AAF3-B466268AFB5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2" name="AutoShape 3" descr="(question)">
          <a:extLst>
            <a:ext uri="{FF2B5EF4-FFF2-40B4-BE49-F238E27FC236}">
              <a16:creationId xmlns:a16="http://schemas.microsoft.com/office/drawing/2014/main" id="{ACA25DD1-B797-4FA9-AC75-CB733588AE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3" name="AutoShape 3" descr="(question)">
          <a:extLst>
            <a:ext uri="{FF2B5EF4-FFF2-40B4-BE49-F238E27FC236}">
              <a16:creationId xmlns:a16="http://schemas.microsoft.com/office/drawing/2014/main" id="{5BDBF063-CA5A-42AC-9EF7-08B23C4F2D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4" name="AutoShape 3" descr="(question)">
          <a:extLst>
            <a:ext uri="{FF2B5EF4-FFF2-40B4-BE49-F238E27FC236}">
              <a16:creationId xmlns:a16="http://schemas.microsoft.com/office/drawing/2014/main" id="{29816C70-D79D-418F-862F-7B6EE6ACF3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5" name="AutoShape 3" descr="(question)">
          <a:extLst>
            <a:ext uri="{FF2B5EF4-FFF2-40B4-BE49-F238E27FC236}">
              <a16:creationId xmlns:a16="http://schemas.microsoft.com/office/drawing/2014/main" id="{245F0E33-4941-42DC-94ED-8FEC0A7603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6" name="AutoShape 3" descr="(question)">
          <a:extLst>
            <a:ext uri="{FF2B5EF4-FFF2-40B4-BE49-F238E27FC236}">
              <a16:creationId xmlns:a16="http://schemas.microsoft.com/office/drawing/2014/main" id="{EE348219-0E57-4E3B-BC5A-493D25E8799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7" name="AutoShape 3" descr="(question)">
          <a:extLst>
            <a:ext uri="{FF2B5EF4-FFF2-40B4-BE49-F238E27FC236}">
              <a16:creationId xmlns:a16="http://schemas.microsoft.com/office/drawing/2014/main" id="{A16ADDBC-D4BB-46F8-84BB-6C0F814DBCC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8" name="AutoShape 3" descr="(question)">
          <a:extLst>
            <a:ext uri="{FF2B5EF4-FFF2-40B4-BE49-F238E27FC236}">
              <a16:creationId xmlns:a16="http://schemas.microsoft.com/office/drawing/2014/main" id="{6F251F7B-047A-4C4A-A122-B06CBF0F92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59" name="AutoShape 3" descr="(question)">
          <a:extLst>
            <a:ext uri="{FF2B5EF4-FFF2-40B4-BE49-F238E27FC236}">
              <a16:creationId xmlns:a16="http://schemas.microsoft.com/office/drawing/2014/main" id="{279FEB6C-6F8D-4861-8EEC-D8197ADA9A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60" name="AutoShape 3" descr="(question)">
          <a:extLst>
            <a:ext uri="{FF2B5EF4-FFF2-40B4-BE49-F238E27FC236}">
              <a16:creationId xmlns:a16="http://schemas.microsoft.com/office/drawing/2014/main" id="{340BF6D7-8466-4E66-8784-DE9D92C759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61" name="AutoShape 3" descr="(question)">
          <a:extLst>
            <a:ext uri="{FF2B5EF4-FFF2-40B4-BE49-F238E27FC236}">
              <a16:creationId xmlns:a16="http://schemas.microsoft.com/office/drawing/2014/main" id="{BF93532A-E4B4-4FAD-A4BD-A95B0EBE55B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62" name="AutoShape 3" descr="(question)">
          <a:extLst>
            <a:ext uri="{FF2B5EF4-FFF2-40B4-BE49-F238E27FC236}">
              <a16:creationId xmlns:a16="http://schemas.microsoft.com/office/drawing/2014/main" id="{60A6458E-F572-48B9-9EBD-DAE85F6669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63" name="AutoShape 3" descr="(question)">
          <a:extLst>
            <a:ext uri="{FF2B5EF4-FFF2-40B4-BE49-F238E27FC236}">
              <a16:creationId xmlns:a16="http://schemas.microsoft.com/office/drawing/2014/main" id="{0ACF04B7-CE26-41FB-95DF-271ECB1F15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064" name="AutoShape 3" descr="(question)">
          <a:extLst>
            <a:ext uri="{FF2B5EF4-FFF2-40B4-BE49-F238E27FC236}">
              <a16:creationId xmlns:a16="http://schemas.microsoft.com/office/drawing/2014/main" id="{3B2A6146-F3B6-48D8-BA10-D085AC867D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65" name="AutoShape 3" descr="(question)">
          <a:extLst>
            <a:ext uri="{FF2B5EF4-FFF2-40B4-BE49-F238E27FC236}">
              <a16:creationId xmlns:a16="http://schemas.microsoft.com/office/drawing/2014/main" id="{9BCDC1D3-F53F-44D1-866D-80A688228D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66" name="AutoShape 3" descr="(question)">
          <a:extLst>
            <a:ext uri="{FF2B5EF4-FFF2-40B4-BE49-F238E27FC236}">
              <a16:creationId xmlns:a16="http://schemas.microsoft.com/office/drawing/2014/main" id="{D015B6D7-D1E0-43A3-AB5A-9E10B83BC10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67" name="AutoShape 3" descr="(question)">
          <a:extLst>
            <a:ext uri="{FF2B5EF4-FFF2-40B4-BE49-F238E27FC236}">
              <a16:creationId xmlns:a16="http://schemas.microsoft.com/office/drawing/2014/main" id="{6712BE36-0A7F-4973-9F87-C49AA74B3B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68" name="AutoShape 3" descr="(question)">
          <a:extLst>
            <a:ext uri="{FF2B5EF4-FFF2-40B4-BE49-F238E27FC236}">
              <a16:creationId xmlns:a16="http://schemas.microsoft.com/office/drawing/2014/main" id="{F1464FE4-870E-4F13-BF9C-A3360055E7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69" name="AutoShape 3" descr="(question)">
          <a:extLst>
            <a:ext uri="{FF2B5EF4-FFF2-40B4-BE49-F238E27FC236}">
              <a16:creationId xmlns:a16="http://schemas.microsoft.com/office/drawing/2014/main" id="{1BFB5E5D-779B-47D9-A30A-61CC47CCD0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0" name="AutoShape 3" descr="(question)">
          <a:extLst>
            <a:ext uri="{FF2B5EF4-FFF2-40B4-BE49-F238E27FC236}">
              <a16:creationId xmlns:a16="http://schemas.microsoft.com/office/drawing/2014/main" id="{B0CC9A57-07DC-4E4E-B303-9D6A617EDD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1" name="AutoShape 3" descr="(question)">
          <a:extLst>
            <a:ext uri="{FF2B5EF4-FFF2-40B4-BE49-F238E27FC236}">
              <a16:creationId xmlns:a16="http://schemas.microsoft.com/office/drawing/2014/main" id="{308EB0EE-DF06-44D7-8857-1D9E2364C2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2" name="AutoShape 3" descr="(question)">
          <a:extLst>
            <a:ext uri="{FF2B5EF4-FFF2-40B4-BE49-F238E27FC236}">
              <a16:creationId xmlns:a16="http://schemas.microsoft.com/office/drawing/2014/main" id="{6B03CE5D-E92F-4836-9502-961468EBA4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3" name="AutoShape 3" descr="(question)">
          <a:extLst>
            <a:ext uri="{FF2B5EF4-FFF2-40B4-BE49-F238E27FC236}">
              <a16:creationId xmlns:a16="http://schemas.microsoft.com/office/drawing/2014/main" id="{AFD7D3DE-AE04-48E6-AACE-C3C6ECE5FAD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4" name="AutoShape 3" descr="(question)">
          <a:extLst>
            <a:ext uri="{FF2B5EF4-FFF2-40B4-BE49-F238E27FC236}">
              <a16:creationId xmlns:a16="http://schemas.microsoft.com/office/drawing/2014/main" id="{9D553036-C0EB-494B-921E-41787D2F61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5" name="AutoShape 3" descr="(question)">
          <a:extLst>
            <a:ext uri="{FF2B5EF4-FFF2-40B4-BE49-F238E27FC236}">
              <a16:creationId xmlns:a16="http://schemas.microsoft.com/office/drawing/2014/main" id="{0E177400-4C6F-424C-9E47-B8D212125F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6" name="AutoShape 3" descr="(question)">
          <a:extLst>
            <a:ext uri="{FF2B5EF4-FFF2-40B4-BE49-F238E27FC236}">
              <a16:creationId xmlns:a16="http://schemas.microsoft.com/office/drawing/2014/main" id="{9E1D5840-5AAB-4F06-AB4D-B79420FB277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7" name="AutoShape 3" descr="(question)">
          <a:extLst>
            <a:ext uri="{FF2B5EF4-FFF2-40B4-BE49-F238E27FC236}">
              <a16:creationId xmlns:a16="http://schemas.microsoft.com/office/drawing/2014/main" id="{32AB7762-21D2-4DF2-997F-78DE338AD4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8" name="AutoShape 3" descr="(question)">
          <a:extLst>
            <a:ext uri="{FF2B5EF4-FFF2-40B4-BE49-F238E27FC236}">
              <a16:creationId xmlns:a16="http://schemas.microsoft.com/office/drawing/2014/main" id="{EF077989-8C03-4596-B6A1-A2AECAD7AE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79" name="AutoShape 3" descr="(question)">
          <a:extLst>
            <a:ext uri="{FF2B5EF4-FFF2-40B4-BE49-F238E27FC236}">
              <a16:creationId xmlns:a16="http://schemas.microsoft.com/office/drawing/2014/main" id="{936B3A07-08E3-4F7A-9F97-B7FB288926A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0" name="AutoShape 3" descr="(question)">
          <a:extLst>
            <a:ext uri="{FF2B5EF4-FFF2-40B4-BE49-F238E27FC236}">
              <a16:creationId xmlns:a16="http://schemas.microsoft.com/office/drawing/2014/main" id="{1631A379-7104-460B-A08C-27F1A16DBB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1" name="AutoShape 3" descr="(question)">
          <a:extLst>
            <a:ext uri="{FF2B5EF4-FFF2-40B4-BE49-F238E27FC236}">
              <a16:creationId xmlns:a16="http://schemas.microsoft.com/office/drawing/2014/main" id="{4EE076C6-DED6-4179-8BB3-7960122A775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2" name="AutoShape 3" descr="(question)">
          <a:extLst>
            <a:ext uri="{FF2B5EF4-FFF2-40B4-BE49-F238E27FC236}">
              <a16:creationId xmlns:a16="http://schemas.microsoft.com/office/drawing/2014/main" id="{F25E8DCE-9A4F-4600-9FC1-A82F470B4E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3" name="AutoShape 3" descr="(question)">
          <a:extLst>
            <a:ext uri="{FF2B5EF4-FFF2-40B4-BE49-F238E27FC236}">
              <a16:creationId xmlns:a16="http://schemas.microsoft.com/office/drawing/2014/main" id="{B2B92A49-F5FE-4ECC-BEBC-06ABA06BE9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4" name="AutoShape 3" descr="(question)">
          <a:extLst>
            <a:ext uri="{FF2B5EF4-FFF2-40B4-BE49-F238E27FC236}">
              <a16:creationId xmlns:a16="http://schemas.microsoft.com/office/drawing/2014/main" id="{CA5A93DB-D68B-4B39-9113-5362C039F5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5" name="AutoShape 3" descr="(question)">
          <a:extLst>
            <a:ext uri="{FF2B5EF4-FFF2-40B4-BE49-F238E27FC236}">
              <a16:creationId xmlns:a16="http://schemas.microsoft.com/office/drawing/2014/main" id="{0F92EDC7-633D-4236-8ABC-B920740E78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6" name="AutoShape 3" descr="(question)">
          <a:extLst>
            <a:ext uri="{FF2B5EF4-FFF2-40B4-BE49-F238E27FC236}">
              <a16:creationId xmlns:a16="http://schemas.microsoft.com/office/drawing/2014/main" id="{FD7315B3-32E7-4441-818B-099560E0D10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7" name="AutoShape 3" descr="(question)">
          <a:extLst>
            <a:ext uri="{FF2B5EF4-FFF2-40B4-BE49-F238E27FC236}">
              <a16:creationId xmlns:a16="http://schemas.microsoft.com/office/drawing/2014/main" id="{BE9A3966-F886-4798-B5E5-980F7C3599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8" name="AutoShape 3" descr="(question)">
          <a:extLst>
            <a:ext uri="{FF2B5EF4-FFF2-40B4-BE49-F238E27FC236}">
              <a16:creationId xmlns:a16="http://schemas.microsoft.com/office/drawing/2014/main" id="{C8929119-968D-4054-A6CA-3411914ECA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89" name="AutoShape 3" descr="(question)">
          <a:extLst>
            <a:ext uri="{FF2B5EF4-FFF2-40B4-BE49-F238E27FC236}">
              <a16:creationId xmlns:a16="http://schemas.microsoft.com/office/drawing/2014/main" id="{23A51D94-8E2C-4AF9-A7A4-99390EED10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0" name="AutoShape 3" descr="(question)">
          <a:extLst>
            <a:ext uri="{FF2B5EF4-FFF2-40B4-BE49-F238E27FC236}">
              <a16:creationId xmlns:a16="http://schemas.microsoft.com/office/drawing/2014/main" id="{D044D49E-73EA-4AB5-86E7-1A3A03C3DC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1" name="AutoShape 3" descr="(question)">
          <a:extLst>
            <a:ext uri="{FF2B5EF4-FFF2-40B4-BE49-F238E27FC236}">
              <a16:creationId xmlns:a16="http://schemas.microsoft.com/office/drawing/2014/main" id="{CE083514-005D-4B7D-9355-619E704D35D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2" name="AutoShape 3" descr="(question)">
          <a:extLst>
            <a:ext uri="{FF2B5EF4-FFF2-40B4-BE49-F238E27FC236}">
              <a16:creationId xmlns:a16="http://schemas.microsoft.com/office/drawing/2014/main" id="{A65B356D-E82E-4E51-8887-B640ED5DD4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3" name="AutoShape 3" descr="(question)">
          <a:extLst>
            <a:ext uri="{FF2B5EF4-FFF2-40B4-BE49-F238E27FC236}">
              <a16:creationId xmlns:a16="http://schemas.microsoft.com/office/drawing/2014/main" id="{E24BAFB9-9D53-42BD-93D3-AF7EDAF6F7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4" name="AutoShape 3" descr="(question)">
          <a:extLst>
            <a:ext uri="{FF2B5EF4-FFF2-40B4-BE49-F238E27FC236}">
              <a16:creationId xmlns:a16="http://schemas.microsoft.com/office/drawing/2014/main" id="{339415C7-C5DF-46BB-B68A-05D588691A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5" name="AutoShape 3" descr="(question)">
          <a:extLst>
            <a:ext uri="{FF2B5EF4-FFF2-40B4-BE49-F238E27FC236}">
              <a16:creationId xmlns:a16="http://schemas.microsoft.com/office/drawing/2014/main" id="{B0D53483-9361-43BB-B790-531A3CF161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6" name="AutoShape 3" descr="(question)">
          <a:extLst>
            <a:ext uri="{FF2B5EF4-FFF2-40B4-BE49-F238E27FC236}">
              <a16:creationId xmlns:a16="http://schemas.microsoft.com/office/drawing/2014/main" id="{05F491FD-AD49-4825-8474-9F5CDE73F82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7" name="AutoShape 3" descr="(question)">
          <a:extLst>
            <a:ext uri="{FF2B5EF4-FFF2-40B4-BE49-F238E27FC236}">
              <a16:creationId xmlns:a16="http://schemas.microsoft.com/office/drawing/2014/main" id="{09AA0AB7-DEF8-4B0E-B208-6BDDFD897C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8" name="AutoShape 3" descr="(question)">
          <a:extLst>
            <a:ext uri="{FF2B5EF4-FFF2-40B4-BE49-F238E27FC236}">
              <a16:creationId xmlns:a16="http://schemas.microsoft.com/office/drawing/2014/main" id="{AB4F59E6-2403-4CA0-B5FF-C462F99D30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099" name="AutoShape 3" descr="(question)">
          <a:extLst>
            <a:ext uri="{FF2B5EF4-FFF2-40B4-BE49-F238E27FC236}">
              <a16:creationId xmlns:a16="http://schemas.microsoft.com/office/drawing/2014/main" id="{85E28B32-A658-4290-A892-38B24A4768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0" name="AutoShape 3" descr="(question)">
          <a:extLst>
            <a:ext uri="{FF2B5EF4-FFF2-40B4-BE49-F238E27FC236}">
              <a16:creationId xmlns:a16="http://schemas.microsoft.com/office/drawing/2014/main" id="{FF69273C-8336-474E-964A-0D8738090B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1" name="AutoShape 3" descr="(question)">
          <a:extLst>
            <a:ext uri="{FF2B5EF4-FFF2-40B4-BE49-F238E27FC236}">
              <a16:creationId xmlns:a16="http://schemas.microsoft.com/office/drawing/2014/main" id="{829C95C2-EE8F-42EE-A055-3CEA6BAC58F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2" name="AutoShape 3" descr="(question)">
          <a:extLst>
            <a:ext uri="{FF2B5EF4-FFF2-40B4-BE49-F238E27FC236}">
              <a16:creationId xmlns:a16="http://schemas.microsoft.com/office/drawing/2014/main" id="{32146904-4831-4F19-891A-1C61AEEDAD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3" name="AutoShape 3" descr="(question)">
          <a:extLst>
            <a:ext uri="{FF2B5EF4-FFF2-40B4-BE49-F238E27FC236}">
              <a16:creationId xmlns:a16="http://schemas.microsoft.com/office/drawing/2014/main" id="{5E8B8599-9A80-45D3-A223-B485386CFA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4" name="AutoShape 3" descr="(question)">
          <a:extLst>
            <a:ext uri="{FF2B5EF4-FFF2-40B4-BE49-F238E27FC236}">
              <a16:creationId xmlns:a16="http://schemas.microsoft.com/office/drawing/2014/main" id="{221C4004-1AD6-417F-8162-F37D29A862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5" name="AutoShape 3" descr="(question)">
          <a:extLst>
            <a:ext uri="{FF2B5EF4-FFF2-40B4-BE49-F238E27FC236}">
              <a16:creationId xmlns:a16="http://schemas.microsoft.com/office/drawing/2014/main" id="{B1545F1A-29B5-43E1-8A8F-33A1A3A0B9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6" name="AutoShape 3" descr="(question)">
          <a:extLst>
            <a:ext uri="{FF2B5EF4-FFF2-40B4-BE49-F238E27FC236}">
              <a16:creationId xmlns:a16="http://schemas.microsoft.com/office/drawing/2014/main" id="{7752A87E-DC40-4130-A616-75955D73EFA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7" name="AutoShape 3" descr="(question)">
          <a:extLst>
            <a:ext uri="{FF2B5EF4-FFF2-40B4-BE49-F238E27FC236}">
              <a16:creationId xmlns:a16="http://schemas.microsoft.com/office/drawing/2014/main" id="{AF4EDF74-CCB5-47F2-A0B6-2149CEF3B4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8" name="AutoShape 3" descr="(question)">
          <a:extLst>
            <a:ext uri="{FF2B5EF4-FFF2-40B4-BE49-F238E27FC236}">
              <a16:creationId xmlns:a16="http://schemas.microsoft.com/office/drawing/2014/main" id="{1B1FDECF-BA3B-4911-827B-115226897B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109" name="AutoShape 3" descr="(question)">
          <a:extLst>
            <a:ext uri="{FF2B5EF4-FFF2-40B4-BE49-F238E27FC236}">
              <a16:creationId xmlns:a16="http://schemas.microsoft.com/office/drawing/2014/main" id="{8597003E-9987-4B27-AB7D-E040D0A752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0" name="AutoShape 3" descr="(question)">
          <a:extLst>
            <a:ext uri="{FF2B5EF4-FFF2-40B4-BE49-F238E27FC236}">
              <a16:creationId xmlns:a16="http://schemas.microsoft.com/office/drawing/2014/main" id="{4429BE58-75F3-4C9D-AF6A-262CF9D97C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1" name="AutoShape 3" descr="(question)">
          <a:extLst>
            <a:ext uri="{FF2B5EF4-FFF2-40B4-BE49-F238E27FC236}">
              <a16:creationId xmlns:a16="http://schemas.microsoft.com/office/drawing/2014/main" id="{8D5BBF5E-5D5D-457D-A2B2-F736655874A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2" name="AutoShape 3" descr="(question)">
          <a:extLst>
            <a:ext uri="{FF2B5EF4-FFF2-40B4-BE49-F238E27FC236}">
              <a16:creationId xmlns:a16="http://schemas.microsoft.com/office/drawing/2014/main" id="{6170867C-65A3-4D8A-B9DB-1999514A2F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3" name="AutoShape 3" descr="(question)">
          <a:extLst>
            <a:ext uri="{FF2B5EF4-FFF2-40B4-BE49-F238E27FC236}">
              <a16:creationId xmlns:a16="http://schemas.microsoft.com/office/drawing/2014/main" id="{6C45FAE2-6E2C-4A1F-8776-849F5E8D62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4" name="AutoShape 3" descr="(question)">
          <a:extLst>
            <a:ext uri="{FF2B5EF4-FFF2-40B4-BE49-F238E27FC236}">
              <a16:creationId xmlns:a16="http://schemas.microsoft.com/office/drawing/2014/main" id="{9CEEAD43-67B1-487D-90BC-718E9C4D52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5" name="AutoShape 3" descr="(question)">
          <a:extLst>
            <a:ext uri="{FF2B5EF4-FFF2-40B4-BE49-F238E27FC236}">
              <a16:creationId xmlns:a16="http://schemas.microsoft.com/office/drawing/2014/main" id="{09D426FF-6C49-4218-BCB1-DA446B75E1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6" name="AutoShape 3" descr="(question)">
          <a:extLst>
            <a:ext uri="{FF2B5EF4-FFF2-40B4-BE49-F238E27FC236}">
              <a16:creationId xmlns:a16="http://schemas.microsoft.com/office/drawing/2014/main" id="{B1930E15-3042-4440-848F-384CDAB0737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7" name="AutoShape 3" descr="(question)">
          <a:extLst>
            <a:ext uri="{FF2B5EF4-FFF2-40B4-BE49-F238E27FC236}">
              <a16:creationId xmlns:a16="http://schemas.microsoft.com/office/drawing/2014/main" id="{4F5E2A0A-A04D-44B0-912F-288A23C6DD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8" name="AutoShape 3" descr="(question)">
          <a:extLst>
            <a:ext uri="{FF2B5EF4-FFF2-40B4-BE49-F238E27FC236}">
              <a16:creationId xmlns:a16="http://schemas.microsoft.com/office/drawing/2014/main" id="{7DD12B78-6757-4924-8AE5-2214F3E564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19" name="AutoShape 3" descr="(question)">
          <a:extLst>
            <a:ext uri="{FF2B5EF4-FFF2-40B4-BE49-F238E27FC236}">
              <a16:creationId xmlns:a16="http://schemas.microsoft.com/office/drawing/2014/main" id="{F963CEA9-4D44-4D2C-A5CE-E3B70A83E3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0" name="AutoShape 3" descr="(question)">
          <a:extLst>
            <a:ext uri="{FF2B5EF4-FFF2-40B4-BE49-F238E27FC236}">
              <a16:creationId xmlns:a16="http://schemas.microsoft.com/office/drawing/2014/main" id="{2BE7388C-0720-4CF0-8E2B-D76F579BD4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1" name="AutoShape 3" descr="(question)">
          <a:extLst>
            <a:ext uri="{FF2B5EF4-FFF2-40B4-BE49-F238E27FC236}">
              <a16:creationId xmlns:a16="http://schemas.microsoft.com/office/drawing/2014/main" id="{6C84E93D-6F95-4407-BBA8-24A2DDFC5F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2" name="AutoShape 3" descr="(question)">
          <a:extLst>
            <a:ext uri="{FF2B5EF4-FFF2-40B4-BE49-F238E27FC236}">
              <a16:creationId xmlns:a16="http://schemas.microsoft.com/office/drawing/2014/main" id="{CC6C6281-D831-4839-9A2C-61FDA632E4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3" name="AutoShape 3" descr="(question)">
          <a:extLst>
            <a:ext uri="{FF2B5EF4-FFF2-40B4-BE49-F238E27FC236}">
              <a16:creationId xmlns:a16="http://schemas.microsoft.com/office/drawing/2014/main" id="{5C9ECCB6-4001-4811-B4F5-DEA55243E0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4" name="AutoShape 3" descr="(question)">
          <a:extLst>
            <a:ext uri="{FF2B5EF4-FFF2-40B4-BE49-F238E27FC236}">
              <a16:creationId xmlns:a16="http://schemas.microsoft.com/office/drawing/2014/main" id="{7CD33177-34E1-4BCB-BD50-A5E6E725AF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5" name="AutoShape 3" descr="(question)">
          <a:extLst>
            <a:ext uri="{FF2B5EF4-FFF2-40B4-BE49-F238E27FC236}">
              <a16:creationId xmlns:a16="http://schemas.microsoft.com/office/drawing/2014/main" id="{AE088A80-03D1-4A91-BD66-C60B2E0703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6" name="AutoShape 3" descr="(question)">
          <a:extLst>
            <a:ext uri="{FF2B5EF4-FFF2-40B4-BE49-F238E27FC236}">
              <a16:creationId xmlns:a16="http://schemas.microsoft.com/office/drawing/2014/main" id="{47FE7103-19A7-470B-AA54-91283606AFF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7" name="AutoShape 3" descr="(question)">
          <a:extLst>
            <a:ext uri="{FF2B5EF4-FFF2-40B4-BE49-F238E27FC236}">
              <a16:creationId xmlns:a16="http://schemas.microsoft.com/office/drawing/2014/main" id="{602D59FC-D5B0-4D6E-BD47-9F6D44C44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8" name="AutoShape 3" descr="(question)">
          <a:extLst>
            <a:ext uri="{FF2B5EF4-FFF2-40B4-BE49-F238E27FC236}">
              <a16:creationId xmlns:a16="http://schemas.microsoft.com/office/drawing/2014/main" id="{FDDBBD71-1136-4837-8A1F-134D3A31E0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29" name="AutoShape 3" descr="(question)">
          <a:extLst>
            <a:ext uri="{FF2B5EF4-FFF2-40B4-BE49-F238E27FC236}">
              <a16:creationId xmlns:a16="http://schemas.microsoft.com/office/drawing/2014/main" id="{ECB02841-FB03-4B41-BA04-03094FA2B9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0" name="AutoShape 3" descr="(question)">
          <a:extLst>
            <a:ext uri="{FF2B5EF4-FFF2-40B4-BE49-F238E27FC236}">
              <a16:creationId xmlns:a16="http://schemas.microsoft.com/office/drawing/2014/main" id="{B9BA87DB-C29C-4F17-B577-EE337E4FC9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1" name="AutoShape 3" descr="(question)">
          <a:extLst>
            <a:ext uri="{FF2B5EF4-FFF2-40B4-BE49-F238E27FC236}">
              <a16:creationId xmlns:a16="http://schemas.microsoft.com/office/drawing/2014/main" id="{567AC200-D8D2-4E78-99C5-704BCFBAFBE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2" name="AutoShape 3" descr="(question)">
          <a:extLst>
            <a:ext uri="{FF2B5EF4-FFF2-40B4-BE49-F238E27FC236}">
              <a16:creationId xmlns:a16="http://schemas.microsoft.com/office/drawing/2014/main" id="{A704EBA4-E3D3-4475-99BE-0D2DBCFF63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3" name="AutoShape 3" descr="(question)">
          <a:extLst>
            <a:ext uri="{FF2B5EF4-FFF2-40B4-BE49-F238E27FC236}">
              <a16:creationId xmlns:a16="http://schemas.microsoft.com/office/drawing/2014/main" id="{1A7C48D9-B91D-417E-A53B-B7FC560AA9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4" name="AutoShape 3" descr="(question)">
          <a:extLst>
            <a:ext uri="{FF2B5EF4-FFF2-40B4-BE49-F238E27FC236}">
              <a16:creationId xmlns:a16="http://schemas.microsoft.com/office/drawing/2014/main" id="{1CDCDAAD-4F42-44E2-AC9A-F0DD599E3F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5" name="AutoShape 3" descr="(question)">
          <a:extLst>
            <a:ext uri="{FF2B5EF4-FFF2-40B4-BE49-F238E27FC236}">
              <a16:creationId xmlns:a16="http://schemas.microsoft.com/office/drawing/2014/main" id="{014D6C4D-153B-4AE1-82CF-272D20DA78E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6" name="AutoShape 3" descr="(question)">
          <a:extLst>
            <a:ext uri="{FF2B5EF4-FFF2-40B4-BE49-F238E27FC236}">
              <a16:creationId xmlns:a16="http://schemas.microsoft.com/office/drawing/2014/main" id="{A33D4F5C-34B8-4FE4-B45E-C25E7B704B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7" name="AutoShape 3" descr="(question)">
          <a:extLst>
            <a:ext uri="{FF2B5EF4-FFF2-40B4-BE49-F238E27FC236}">
              <a16:creationId xmlns:a16="http://schemas.microsoft.com/office/drawing/2014/main" id="{1D199B6E-74D3-4552-9928-2DAFE2B2D0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8" name="AutoShape 3" descr="(question)">
          <a:extLst>
            <a:ext uri="{FF2B5EF4-FFF2-40B4-BE49-F238E27FC236}">
              <a16:creationId xmlns:a16="http://schemas.microsoft.com/office/drawing/2014/main" id="{15D97656-E249-4EA6-993F-986F83B869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39" name="AutoShape 3" descr="(question)">
          <a:extLst>
            <a:ext uri="{FF2B5EF4-FFF2-40B4-BE49-F238E27FC236}">
              <a16:creationId xmlns:a16="http://schemas.microsoft.com/office/drawing/2014/main" id="{6988D521-DDF6-40E9-BD0B-35388417C4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0" name="AutoShape 3" descr="(question)">
          <a:extLst>
            <a:ext uri="{FF2B5EF4-FFF2-40B4-BE49-F238E27FC236}">
              <a16:creationId xmlns:a16="http://schemas.microsoft.com/office/drawing/2014/main" id="{F1CC5D57-E3F2-4EB6-990E-9D259FD9CD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1" name="AutoShape 3" descr="(question)">
          <a:extLst>
            <a:ext uri="{FF2B5EF4-FFF2-40B4-BE49-F238E27FC236}">
              <a16:creationId xmlns:a16="http://schemas.microsoft.com/office/drawing/2014/main" id="{FEBE4240-993F-46D1-9EF8-39CD7138F6A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2" name="AutoShape 3" descr="(question)">
          <a:extLst>
            <a:ext uri="{FF2B5EF4-FFF2-40B4-BE49-F238E27FC236}">
              <a16:creationId xmlns:a16="http://schemas.microsoft.com/office/drawing/2014/main" id="{03B33E37-6693-4708-9461-E7D58BEBCC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3" name="AutoShape 3" descr="(question)">
          <a:extLst>
            <a:ext uri="{FF2B5EF4-FFF2-40B4-BE49-F238E27FC236}">
              <a16:creationId xmlns:a16="http://schemas.microsoft.com/office/drawing/2014/main" id="{40458CEC-A075-4939-BE62-10856FBC20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4" name="AutoShape 3" descr="(question)">
          <a:extLst>
            <a:ext uri="{FF2B5EF4-FFF2-40B4-BE49-F238E27FC236}">
              <a16:creationId xmlns:a16="http://schemas.microsoft.com/office/drawing/2014/main" id="{3F4906F1-0E08-4EE4-9CCB-EBA3C39DC3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5" name="AutoShape 3" descr="(question)">
          <a:extLst>
            <a:ext uri="{FF2B5EF4-FFF2-40B4-BE49-F238E27FC236}">
              <a16:creationId xmlns:a16="http://schemas.microsoft.com/office/drawing/2014/main" id="{751A7E7C-416B-48F6-A05D-C3C2776481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6" name="AutoShape 3" descr="(question)">
          <a:extLst>
            <a:ext uri="{FF2B5EF4-FFF2-40B4-BE49-F238E27FC236}">
              <a16:creationId xmlns:a16="http://schemas.microsoft.com/office/drawing/2014/main" id="{B72007D5-AADB-4D30-A826-92956DA6279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7" name="AutoShape 3" descr="(question)">
          <a:extLst>
            <a:ext uri="{FF2B5EF4-FFF2-40B4-BE49-F238E27FC236}">
              <a16:creationId xmlns:a16="http://schemas.microsoft.com/office/drawing/2014/main" id="{A705EB82-E621-4EBE-946B-00A056C429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8" name="AutoShape 3" descr="(question)">
          <a:extLst>
            <a:ext uri="{FF2B5EF4-FFF2-40B4-BE49-F238E27FC236}">
              <a16:creationId xmlns:a16="http://schemas.microsoft.com/office/drawing/2014/main" id="{3ED1F37B-480B-4DB4-8A5B-F39893CB69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49" name="AutoShape 3" descr="(question)">
          <a:extLst>
            <a:ext uri="{FF2B5EF4-FFF2-40B4-BE49-F238E27FC236}">
              <a16:creationId xmlns:a16="http://schemas.microsoft.com/office/drawing/2014/main" id="{FC900B70-0C64-4FF7-B886-68C386F2F5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50" name="AutoShape 3" descr="(question)">
          <a:extLst>
            <a:ext uri="{FF2B5EF4-FFF2-40B4-BE49-F238E27FC236}">
              <a16:creationId xmlns:a16="http://schemas.microsoft.com/office/drawing/2014/main" id="{FA7EA615-C63E-4007-A719-1BD2636727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51" name="AutoShape 3" descr="(question)">
          <a:extLst>
            <a:ext uri="{FF2B5EF4-FFF2-40B4-BE49-F238E27FC236}">
              <a16:creationId xmlns:a16="http://schemas.microsoft.com/office/drawing/2014/main" id="{4BE15EB8-9BC3-4675-A2C9-136770FC131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52" name="AutoShape 3" descr="(question)">
          <a:extLst>
            <a:ext uri="{FF2B5EF4-FFF2-40B4-BE49-F238E27FC236}">
              <a16:creationId xmlns:a16="http://schemas.microsoft.com/office/drawing/2014/main" id="{C4B30116-1E92-4163-8FC6-BFD8BC38C5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53" name="AutoShape 3" descr="(question)">
          <a:extLst>
            <a:ext uri="{FF2B5EF4-FFF2-40B4-BE49-F238E27FC236}">
              <a16:creationId xmlns:a16="http://schemas.microsoft.com/office/drawing/2014/main" id="{65778C50-DF55-489A-B954-D9E6288A81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154" name="AutoShape 3" descr="(question)">
          <a:extLst>
            <a:ext uri="{FF2B5EF4-FFF2-40B4-BE49-F238E27FC236}">
              <a16:creationId xmlns:a16="http://schemas.microsoft.com/office/drawing/2014/main" id="{1447BC7C-F484-4E9B-96A2-619CEE556C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55" name="AutoShape 3" descr="(question)">
          <a:extLst>
            <a:ext uri="{FF2B5EF4-FFF2-40B4-BE49-F238E27FC236}">
              <a16:creationId xmlns:a16="http://schemas.microsoft.com/office/drawing/2014/main" id="{171EF16D-5073-401B-8FF2-B045B97947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56" name="AutoShape 3" descr="(question)">
          <a:extLst>
            <a:ext uri="{FF2B5EF4-FFF2-40B4-BE49-F238E27FC236}">
              <a16:creationId xmlns:a16="http://schemas.microsoft.com/office/drawing/2014/main" id="{27B5B35F-5DCB-4B86-B658-517A908ABE0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57" name="AutoShape 3" descr="(question)">
          <a:extLst>
            <a:ext uri="{FF2B5EF4-FFF2-40B4-BE49-F238E27FC236}">
              <a16:creationId xmlns:a16="http://schemas.microsoft.com/office/drawing/2014/main" id="{E5F87309-2C3C-44A6-9FB4-1112AE18B9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58" name="AutoShape 3" descr="(question)">
          <a:extLst>
            <a:ext uri="{FF2B5EF4-FFF2-40B4-BE49-F238E27FC236}">
              <a16:creationId xmlns:a16="http://schemas.microsoft.com/office/drawing/2014/main" id="{D9ED4C2F-AA83-4047-9209-204DA0E329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59" name="AutoShape 3" descr="(question)">
          <a:extLst>
            <a:ext uri="{FF2B5EF4-FFF2-40B4-BE49-F238E27FC236}">
              <a16:creationId xmlns:a16="http://schemas.microsoft.com/office/drawing/2014/main" id="{327404BE-A2F7-48A1-9A90-062E78FB9C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0" name="AutoShape 3" descr="(question)">
          <a:extLst>
            <a:ext uri="{FF2B5EF4-FFF2-40B4-BE49-F238E27FC236}">
              <a16:creationId xmlns:a16="http://schemas.microsoft.com/office/drawing/2014/main" id="{73A5EB47-3B38-4F44-8BC3-ECD37D9B19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1" name="AutoShape 3" descr="(question)">
          <a:extLst>
            <a:ext uri="{FF2B5EF4-FFF2-40B4-BE49-F238E27FC236}">
              <a16:creationId xmlns:a16="http://schemas.microsoft.com/office/drawing/2014/main" id="{004909D1-6674-4826-99C0-9EDAD88113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2" name="AutoShape 3" descr="(question)">
          <a:extLst>
            <a:ext uri="{FF2B5EF4-FFF2-40B4-BE49-F238E27FC236}">
              <a16:creationId xmlns:a16="http://schemas.microsoft.com/office/drawing/2014/main" id="{4B960C88-83BC-4AAF-ACB6-F17B1F5531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3" name="AutoShape 3" descr="(question)">
          <a:extLst>
            <a:ext uri="{FF2B5EF4-FFF2-40B4-BE49-F238E27FC236}">
              <a16:creationId xmlns:a16="http://schemas.microsoft.com/office/drawing/2014/main" id="{AA5A6C57-C034-4FDA-B26B-54DB52E679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4" name="AutoShape 3" descr="(question)">
          <a:extLst>
            <a:ext uri="{FF2B5EF4-FFF2-40B4-BE49-F238E27FC236}">
              <a16:creationId xmlns:a16="http://schemas.microsoft.com/office/drawing/2014/main" id="{5ED235F7-B25E-4AB1-BDA8-BDEE7A2916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5" name="AutoShape 3" descr="(question)">
          <a:extLst>
            <a:ext uri="{FF2B5EF4-FFF2-40B4-BE49-F238E27FC236}">
              <a16:creationId xmlns:a16="http://schemas.microsoft.com/office/drawing/2014/main" id="{409DC935-01FD-4777-B1CA-EF20701A03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6" name="AutoShape 3" descr="(question)">
          <a:extLst>
            <a:ext uri="{FF2B5EF4-FFF2-40B4-BE49-F238E27FC236}">
              <a16:creationId xmlns:a16="http://schemas.microsoft.com/office/drawing/2014/main" id="{0D19E050-62AA-4A66-818D-0B68B00D582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7" name="AutoShape 3" descr="(question)">
          <a:extLst>
            <a:ext uri="{FF2B5EF4-FFF2-40B4-BE49-F238E27FC236}">
              <a16:creationId xmlns:a16="http://schemas.microsoft.com/office/drawing/2014/main" id="{5F378BF5-F840-4FE9-8922-259CF93FEC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8" name="AutoShape 3" descr="(question)">
          <a:extLst>
            <a:ext uri="{FF2B5EF4-FFF2-40B4-BE49-F238E27FC236}">
              <a16:creationId xmlns:a16="http://schemas.microsoft.com/office/drawing/2014/main" id="{F9512886-FBE8-4A4E-B798-010A3DB4C6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169" name="AutoShape 3" descr="(question)">
          <a:extLst>
            <a:ext uri="{FF2B5EF4-FFF2-40B4-BE49-F238E27FC236}">
              <a16:creationId xmlns:a16="http://schemas.microsoft.com/office/drawing/2014/main" id="{F85E7698-359A-4656-AE25-A640CB4251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63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0" name="AutoShape 3" descr="(question)">
          <a:extLst>
            <a:ext uri="{FF2B5EF4-FFF2-40B4-BE49-F238E27FC236}">
              <a16:creationId xmlns:a16="http://schemas.microsoft.com/office/drawing/2014/main" id="{276D112E-6CB0-42FA-B39E-DB3A04BA94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1" name="AutoShape 3" descr="(question)">
          <a:extLst>
            <a:ext uri="{FF2B5EF4-FFF2-40B4-BE49-F238E27FC236}">
              <a16:creationId xmlns:a16="http://schemas.microsoft.com/office/drawing/2014/main" id="{CFE32B96-46D1-4713-862E-3F440364649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2" name="AutoShape 3" descr="(question)">
          <a:extLst>
            <a:ext uri="{FF2B5EF4-FFF2-40B4-BE49-F238E27FC236}">
              <a16:creationId xmlns:a16="http://schemas.microsoft.com/office/drawing/2014/main" id="{583B37F0-D4AD-4A21-A68D-8429EDEBB60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3" name="AutoShape 3" descr="(question)">
          <a:extLst>
            <a:ext uri="{FF2B5EF4-FFF2-40B4-BE49-F238E27FC236}">
              <a16:creationId xmlns:a16="http://schemas.microsoft.com/office/drawing/2014/main" id="{5A38D4E2-06BF-4E83-B6FB-B7BA8F9376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4" name="AutoShape 3" descr="(question)">
          <a:extLst>
            <a:ext uri="{FF2B5EF4-FFF2-40B4-BE49-F238E27FC236}">
              <a16:creationId xmlns:a16="http://schemas.microsoft.com/office/drawing/2014/main" id="{A421FBE7-634A-44A7-871C-008AB6D1BB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5" name="AutoShape 3" descr="(question)">
          <a:extLst>
            <a:ext uri="{FF2B5EF4-FFF2-40B4-BE49-F238E27FC236}">
              <a16:creationId xmlns:a16="http://schemas.microsoft.com/office/drawing/2014/main" id="{E8CB26B1-2160-4D4B-9CCA-AEC763FE83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6" name="AutoShape 3" descr="(question)">
          <a:extLst>
            <a:ext uri="{FF2B5EF4-FFF2-40B4-BE49-F238E27FC236}">
              <a16:creationId xmlns:a16="http://schemas.microsoft.com/office/drawing/2014/main" id="{454ADA41-D3C5-4FDE-A54E-00B0572162D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7" name="AutoShape 3" descr="(question)">
          <a:extLst>
            <a:ext uri="{FF2B5EF4-FFF2-40B4-BE49-F238E27FC236}">
              <a16:creationId xmlns:a16="http://schemas.microsoft.com/office/drawing/2014/main" id="{F05F7D86-FF23-494A-8612-6DF0504FAD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8" name="AutoShape 3" descr="(question)">
          <a:extLst>
            <a:ext uri="{FF2B5EF4-FFF2-40B4-BE49-F238E27FC236}">
              <a16:creationId xmlns:a16="http://schemas.microsoft.com/office/drawing/2014/main" id="{ABA7C79E-271A-4E9C-A9A4-07F17CEE26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79" name="AutoShape 3" descr="(question)">
          <a:extLst>
            <a:ext uri="{FF2B5EF4-FFF2-40B4-BE49-F238E27FC236}">
              <a16:creationId xmlns:a16="http://schemas.microsoft.com/office/drawing/2014/main" id="{1949ADF6-4412-4216-868F-24ABF0B4A6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80" name="AutoShape 3" descr="(question)">
          <a:extLst>
            <a:ext uri="{FF2B5EF4-FFF2-40B4-BE49-F238E27FC236}">
              <a16:creationId xmlns:a16="http://schemas.microsoft.com/office/drawing/2014/main" id="{AC87A8F2-9D91-4825-8C9D-120CB217AA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81" name="AutoShape 3" descr="(question)">
          <a:extLst>
            <a:ext uri="{FF2B5EF4-FFF2-40B4-BE49-F238E27FC236}">
              <a16:creationId xmlns:a16="http://schemas.microsoft.com/office/drawing/2014/main" id="{483D23F2-EA73-43DD-9F51-C50B484414A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82" name="AutoShape 3" descr="(question)">
          <a:extLst>
            <a:ext uri="{FF2B5EF4-FFF2-40B4-BE49-F238E27FC236}">
              <a16:creationId xmlns:a16="http://schemas.microsoft.com/office/drawing/2014/main" id="{D812C8C9-A54B-4F72-9865-E5FA79A141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83" name="AutoShape 3" descr="(question)">
          <a:extLst>
            <a:ext uri="{FF2B5EF4-FFF2-40B4-BE49-F238E27FC236}">
              <a16:creationId xmlns:a16="http://schemas.microsoft.com/office/drawing/2014/main" id="{560872FA-BE11-4C8E-AD3F-FD28AD4C1C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184" name="AutoShape 3" descr="(question)">
          <a:extLst>
            <a:ext uri="{FF2B5EF4-FFF2-40B4-BE49-F238E27FC236}">
              <a16:creationId xmlns:a16="http://schemas.microsoft.com/office/drawing/2014/main" id="{E785AEA7-1589-402E-8225-C0EDB27A4D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95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85" name="AutoShape 3" descr="(question)">
          <a:extLst>
            <a:ext uri="{FF2B5EF4-FFF2-40B4-BE49-F238E27FC236}">
              <a16:creationId xmlns:a16="http://schemas.microsoft.com/office/drawing/2014/main" id="{437DE83A-F9CE-42B0-9938-68414A6030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86" name="AutoShape 3" descr="(question)">
          <a:extLst>
            <a:ext uri="{FF2B5EF4-FFF2-40B4-BE49-F238E27FC236}">
              <a16:creationId xmlns:a16="http://schemas.microsoft.com/office/drawing/2014/main" id="{8F63F6A7-9077-4C91-A4BA-C1374B641EB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87" name="AutoShape 3" descr="(question)">
          <a:extLst>
            <a:ext uri="{FF2B5EF4-FFF2-40B4-BE49-F238E27FC236}">
              <a16:creationId xmlns:a16="http://schemas.microsoft.com/office/drawing/2014/main" id="{CFF97033-34FF-4B30-8757-3248C2318A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88" name="AutoShape 3" descr="(question)">
          <a:extLst>
            <a:ext uri="{FF2B5EF4-FFF2-40B4-BE49-F238E27FC236}">
              <a16:creationId xmlns:a16="http://schemas.microsoft.com/office/drawing/2014/main" id="{D613F984-25C4-4B2A-9940-73FF3DBFB9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89" name="AutoShape 3" descr="(question)">
          <a:extLst>
            <a:ext uri="{FF2B5EF4-FFF2-40B4-BE49-F238E27FC236}">
              <a16:creationId xmlns:a16="http://schemas.microsoft.com/office/drawing/2014/main" id="{9AF7749B-B896-44F8-8A57-1A8811758F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0" name="AutoShape 3" descr="(question)">
          <a:extLst>
            <a:ext uri="{FF2B5EF4-FFF2-40B4-BE49-F238E27FC236}">
              <a16:creationId xmlns:a16="http://schemas.microsoft.com/office/drawing/2014/main" id="{60475C42-AFE0-4AA3-8941-8B639FED68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1" name="AutoShape 3" descr="(question)">
          <a:extLst>
            <a:ext uri="{FF2B5EF4-FFF2-40B4-BE49-F238E27FC236}">
              <a16:creationId xmlns:a16="http://schemas.microsoft.com/office/drawing/2014/main" id="{4830730E-6355-4EE6-989F-95FCEB87F0A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2" name="AutoShape 3" descr="(question)">
          <a:extLst>
            <a:ext uri="{FF2B5EF4-FFF2-40B4-BE49-F238E27FC236}">
              <a16:creationId xmlns:a16="http://schemas.microsoft.com/office/drawing/2014/main" id="{00614467-996C-4BE1-98F1-A729FB29AD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3" name="AutoShape 3" descr="(question)">
          <a:extLst>
            <a:ext uri="{FF2B5EF4-FFF2-40B4-BE49-F238E27FC236}">
              <a16:creationId xmlns:a16="http://schemas.microsoft.com/office/drawing/2014/main" id="{BFF0C20C-02AE-45E7-B88A-761FE47CBB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4" name="AutoShape 3" descr="(question)">
          <a:extLst>
            <a:ext uri="{FF2B5EF4-FFF2-40B4-BE49-F238E27FC236}">
              <a16:creationId xmlns:a16="http://schemas.microsoft.com/office/drawing/2014/main" id="{EF3060CA-F6FE-46C3-8A67-CC39B2592F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5" name="AutoShape 3" descr="(question)">
          <a:extLst>
            <a:ext uri="{FF2B5EF4-FFF2-40B4-BE49-F238E27FC236}">
              <a16:creationId xmlns:a16="http://schemas.microsoft.com/office/drawing/2014/main" id="{01EFF99F-532B-4C9C-99FF-415B684A19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6" name="AutoShape 3" descr="(question)">
          <a:extLst>
            <a:ext uri="{FF2B5EF4-FFF2-40B4-BE49-F238E27FC236}">
              <a16:creationId xmlns:a16="http://schemas.microsoft.com/office/drawing/2014/main" id="{C39645E3-0E83-4C97-8D81-F9FAE02BD1B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7" name="AutoShape 3" descr="(question)">
          <a:extLst>
            <a:ext uri="{FF2B5EF4-FFF2-40B4-BE49-F238E27FC236}">
              <a16:creationId xmlns:a16="http://schemas.microsoft.com/office/drawing/2014/main" id="{B3CE78B9-D92D-4561-B8D4-F50B26EE69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8" name="AutoShape 3" descr="(question)">
          <a:extLst>
            <a:ext uri="{FF2B5EF4-FFF2-40B4-BE49-F238E27FC236}">
              <a16:creationId xmlns:a16="http://schemas.microsoft.com/office/drawing/2014/main" id="{2AE1FD6F-4013-4201-9EDA-26946405E8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199" name="AutoShape 3" descr="(question)">
          <a:extLst>
            <a:ext uri="{FF2B5EF4-FFF2-40B4-BE49-F238E27FC236}">
              <a16:creationId xmlns:a16="http://schemas.microsoft.com/office/drawing/2014/main" id="{835E6108-F1FF-4758-B524-EF3F5BF3EF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0" name="AutoShape 3" descr="(question)">
          <a:extLst>
            <a:ext uri="{FF2B5EF4-FFF2-40B4-BE49-F238E27FC236}">
              <a16:creationId xmlns:a16="http://schemas.microsoft.com/office/drawing/2014/main" id="{545D101A-799E-44D2-B9FE-2CF2DCBD1D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1" name="AutoShape 3" descr="(question)">
          <a:extLst>
            <a:ext uri="{FF2B5EF4-FFF2-40B4-BE49-F238E27FC236}">
              <a16:creationId xmlns:a16="http://schemas.microsoft.com/office/drawing/2014/main" id="{D8E28410-05E2-4010-8ECF-07758E74D0F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2" name="AutoShape 3" descr="(question)">
          <a:extLst>
            <a:ext uri="{FF2B5EF4-FFF2-40B4-BE49-F238E27FC236}">
              <a16:creationId xmlns:a16="http://schemas.microsoft.com/office/drawing/2014/main" id="{C53B1E55-310F-4A2B-A180-BE0ADF8C58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3" name="AutoShape 3" descr="(question)">
          <a:extLst>
            <a:ext uri="{FF2B5EF4-FFF2-40B4-BE49-F238E27FC236}">
              <a16:creationId xmlns:a16="http://schemas.microsoft.com/office/drawing/2014/main" id="{087C486B-EC29-47B6-BD8C-38BB0C231B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4" name="AutoShape 3" descr="(question)">
          <a:extLst>
            <a:ext uri="{FF2B5EF4-FFF2-40B4-BE49-F238E27FC236}">
              <a16:creationId xmlns:a16="http://schemas.microsoft.com/office/drawing/2014/main" id="{911DAEB4-5F49-4D14-A3D9-16137DF62F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5" name="AutoShape 3" descr="(question)">
          <a:extLst>
            <a:ext uri="{FF2B5EF4-FFF2-40B4-BE49-F238E27FC236}">
              <a16:creationId xmlns:a16="http://schemas.microsoft.com/office/drawing/2014/main" id="{838DC880-A56F-462C-97BD-AC509EF0B2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6" name="AutoShape 3" descr="(question)">
          <a:extLst>
            <a:ext uri="{FF2B5EF4-FFF2-40B4-BE49-F238E27FC236}">
              <a16:creationId xmlns:a16="http://schemas.microsoft.com/office/drawing/2014/main" id="{04654609-C14B-4A8F-838E-DF92CC8C140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7" name="AutoShape 3" descr="(question)">
          <a:extLst>
            <a:ext uri="{FF2B5EF4-FFF2-40B4-BE49-F238E27FC236}">
              <a16:creationId xmlns:a16="http://schemas.microsoft.com/office/drawing/2014/main" id="{6F86F1F0-D571-46BD-B28A-0693BAB38E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8" name="AutoShape 3" descr="(question)">
          <a:extLst>
            <a:ext uri="{FF2B5EF4-FFF2-40B4-BE49-F238E27FC236}">
              <a16:creationId xmlns:a16="http://schemas.microsoft.com/office/drawing/2014/main" id="{DA5596C2-D29D-4958-B30D-AEE03F7AA1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09" name="AutoShape 3" descr="(question)">
          <a:extLst>
            <a:ext uri="{FF2B5EF4-FFF2-40B4-BE49-F238E27FC236}">
              <a16:creationId xmlns:a16="http://schemas.microsoft.com/office/drawing/2014/main" id="{B5465F24-A53B-4A19-9693-8C63E01EEF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0" name="AutoShape 3" descr="(question)">
          <a:extLst>
            <a:ext uri="{FF2B5EF4-FFF2-40B4-BE49-F238E27FC236}">
              <a16:creationId xmlns:a16="http://schemas.microsoft.com/office/drawing/2014/main" id="{59E1F1B6-C345-46DB-B4E9-EA4CE59AB5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1" name="AutoShape 3" descr="(question)">
          <a:extLst>
            <a:ext uri="{FF2B5EF4-FFF2-40B4-BE49-F238E27FC236}">
              <a16:creationId xmlns:a16="http://schemas.microsoft.com/office/drawing/2014/main" id="{2EA31DC8-43B0-4E52-9754-9DD4DFE0BF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2" name="AutoShape 3" descr="(question)">
          <a:extLst>
            <a:ext uri="{FF2B5EF4-FFF2-40B4-BE49-F238E27FC236}">
              <a16:creationId xmlns:a16="http://schemas.microsoft.com/office/drawing/2014/main" id="{1B9048B0-3FA6-43F6-A417-FC956D9E7B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3" name="AutoShape 3" descr="(question)">
          <a:extLst>
            <a:ext uri="{FF2B5EF4-FFF2-40B4-BE49-F238E27FC236}">
              <a16:creationId xmlns:a16="http://schemas.microsoft.com/office/drawing/2014/main" id="{26431EC4-CFFC-427F-AADD-5F84F83A880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4" name="AutoShape 3" descr="(question)">
          <a:extLst>
            <a:ext uri="{FF2B5EF4-FFF2-40B4-BE49-F238E27FC236}">
              <a16:creationId xmlns:a16="http://schemas.microsoft.com/office/drawing/2014/main" id="{A1854C78-75B7-4F2B-A752-BD852FDB1E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5" name="AutoShape 3" descr="(question)">
          <a:extLst>
            <a:ext uri="{FF2B5EF4-FFF2-40B4-BE49-F238E27FC236}">
              <a16:creationId xmlns:a16="http://schemas.microsoft.com/office/drawing/2014/main" id="{B489A030-E874-4193-8F63-82E2CEE2A3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6" name="AutoShape 3" descr="(question)">
          <a:extLst>
            <a:ext uri="{FF2B5EF4-FFF2-40B4-BE49-F238E27FC236}">
              <a16:creationId xmlns:a16="http://schemas.microsoft.com/office/drawing/2014/main" id="{B798914E-2FAE-43B3-9D38-72FB87FA0B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7" name="AutoShape 3" descr="(question)">
          <a:extLst>
            <a:ext uri="{FF2B5EF4-FFF2-40B4-BE49-F238E27FC236}">
              <a16:creationId xmlns:a16="http://schemas.microsoft.com/office/drawing/2014/main" id="{3D9DF942-07C4-4442-BD51-4436377BFF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8" name="AutoShape 3" descr="(question)">
          <a:extLst>
            <a:ext uri="{FF2B5EF4-FFF2-40B4-BE49-F238E27FC236}">
              <a16:creationId xmlns:a16="http://schemas.microsoft.com/office/drawing/2014/main" id="{15971537-8FB0-4386-B0ED-F80FC47493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19" name="AutoShape 3" descr="(question)">
          <a:extLst>
            <a:ext uri="{FF2B5EF4-FFF2-40B4-BE49-F238E27FC236}">
              <a16:creationId xmlns:a16="http://schemas.microsoft.com/office/drawing/2014/main" id="{8BAD37DC-76E3-494C-9E0B-7FEADEB429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0" name="AutoShape 3" descr="(question)">
          <a:extLst>
            <a:ext uri="{FF2B5EF4-FFF2-40B4-BE49-F238E27FC236}">
              <a16:creationId xmlns:a16="http://schemas.microsoft.com/office/drawing/2014/main" id="{91BB5AAD-45AA-4FFE-9812-C222E61293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1" name="AutoShape 3" descr="(question)">
          <a:extLst>
            <a:ext uri="{FF2B5EF4-FFF2-40B4-BE49-F238E27FC236}">
              <a16:creationId xmlns:a16="http://schemas.microsoft.com/office/drawing/2014/main" id="{FBBF19D6-E8A5-4EDD-99BD-AE5AC500FB3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2" name="AutoShape 3" descr="(question)">
          <a:extLst>
            <a:ext uri="{FF2B5EF4-FFF2-40B4-BE49-F238E27FC236}">
              <a16:creationId xmlns:a16="http://schemas.microsoft.com/office/drawing/2014/main" id="{7F82CBAB-9431-4083-87EA-98EA23E653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3" name="AutoShape 3" descr="(question)">
          <a:extLst>
            <a:ext uri="{FF2B5EF4-FFF2-40B4-BE49-F238E27FC236}">
              <a16:creationId xmlns:a16="http://schemas.microsoft.com/office/drawing/2014/main" id="{CBD35418-DC91-4EFD-91C5-6030D695FF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4" name="AutoShape 3" descr="(question)">
          <a:extLst>
            <a:ext uri="{FF2B5EF4-FFF2-40B4-BE49-F238E27FC236}">
              <a16:creationId xmlns:a16="http://schemas.microsoft.com/office/drawing/2014/main" id="{4F3411D8-2999-4DDF-B80D-235ACB538C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5" name="AutoShape 3" descr="(question)">
          <a:extLst>
            <a:ext uri="{FF2B5EF4-FFF2-40B4-BE49-F238E27FC236}">
              <a16:creationId xmlns:a16="http://schemas.microsoft.com/office/drawing/2014/main" id="{D410CD94-2778-4D2F-B613-990C1CBF4E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6" name="AutoShape 3" descr="(question)">
          <a:extLst>
            <a:ext uri="{FF2B5EF4-FFF2-40B4-BE49-F238E27FC236}">
              <a16:creationId xmlns:a16="http://schemas.microsoft.com/office/drawing/2014/main" id="{9B2D8791-4D99-419D-9D57-7FF624778FD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7" name="AutoShape 3" descr="(question)">
          <a:extLst>
            <a:ext uri="{FF2B5EF4-FFF2-40B4-BE49-F238E27FC236}">
              <a16:creationId xmlns:a16="http://schemas.microsoft.com/office/drawing/2014/main" id="{0A93AD7D-54EA-4B6E-93BC-D6FFCDF06B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8" name="AutoShape 3" descr="(question)">
          <a:extLst>
            <a:ext uri="{FF2B5EF4-FFF2-40B4-BE49-F238E27FC236}">
              <a16:creationId xmlns:a16="http://schemas.microsoft.com/office/drawing/2014/main" id="{7C8EE659-8B5E-4DDE-9660-83CDAD50E88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229" name="AutoShape 3" descr="(question)">
          <a:extLst>
            <a:ext uri="{FF2B5EF4-FFF2-40B4-BE49-F238E27FC236}">
              <a16:creationId xmlns:a16="http://schemas.microsoft.com/office/drawing/2014/main" id="{6F7E9C4B-39AC-4C0B-9F50-198F7AC65F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271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0" name="AutoShape 3" descr="(question)">
          <a:extLst>
            <a:ext uri="{FF2B5EF4-FFF2-40B4-BE49-F238E27FC236}">
              <a16:creationId xmlns:a16="http://schemas.microsoft.com/office/drawing/2014/main" id="{86C74AF6-F32E-4DCD-ADBA-DE93DC8817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1" name="AutoShape 3" descr="(question)">
          <a:extLst>
            <a:ext uri="{FF2B5EF4-FFF2-40B4-BE49-F238E27FC236}">
              <a16:creationId xmlns:a16="http://schemas.microsoft.com/office/drawing/2014/main" id="{6CD751BD-A36C-420D-96D4-C4CD191C390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2" name="AutoShape 3" descr="(question)">
          <a:extLst>
            <a:ext uri="{FF2B5EF4-FFF2-40B4-BE49-F238E27FC236}">
              <a16:creationId xmlns:a16="http://schemas.microsoft.com/office/drawing/2014/main" id="{CB74677E-CCD1-47E6-B0CD-0D5326B460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3" name="AutoShape 3" descr="(question)">
          <a:extLst>
            <a:ext uri="{FF2B5EF4-FFF2-40B4-BE49-F238E27FC236}">
              <a16:creationId xmlns:a16="http://schemas.microsoft.com/office/drawing/2014/main" id="{E0E45F87-EB78-4447-B0F4-9198F2D367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4" name="AutoShape 3" descr="(question)">
          <a:extLst>
            <a:ext uri="{FF2B5EF4-FFF2-40B4-BE49-F238E27FC236}">
              <a16:creationId xmlns:a16="http://schemas.microsoft.com/office/drawing/2014/main" id="{DA426C07-593C-497D-AE41-9565409F9B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5" name="AutoShape 3" descr="(question)">
          <a:extLst>
            <a:ext uri="{FF2B5EF4-FFF2-40B4-BE49-F238E27FC236}">
              <a16:creationId xmlns:a16="http://schemas.microsoft.com/office/drawing/2014/main" id="{5E2618FB-3937-4D93-A60A-5550621CD0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6" name="AutoShape 3" descr="(question)">
          <a:extLst>
            <a:ext uri="{FF2B5EF4-FFF2-40B4-BE49-F238E27FC236}">
              <a16:creationId xmlns:a16="http://schemas.microsoft.com/office/drawing/2014/main" id="{1AB2C667-3E93-4C41-A23A-0F8F0CBCF3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7" name="AutoShape 3" descr="(question)">
          <a:extLst>
            <a:ext uri="{FF2B5EF4-FFF2-40B4-BE49-F238E27FC236}">
              <a16:creationId xmlns:a16="http://schemas.microsoft.com/office/drawing/2014/main" id="{176EE020-8246-4A60-B02D-99E5765FC8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8" name="AutoShape 3" descr="(question)">
          <a:extLst>
            <a:ext uri="{FF2B5EF4-FFF2-40B4-BE49-F238E27FC236}">
              <a16:creationId xmlns:a16="http://schemas.microsoft.com/office/drawing/2014/main" id="{7C7A4E9F-B3E5-4467-ACA1-CEC7D7CE45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39" name="AutoShape 3" descr="(question)">
          <a:extLst>
            <a:ext uri="{FF2B5EF4-FFF2-40B4-BE49-F238E27FC236}">
              <a16:creationId xmlns:a16="http://schemas.microsoft.com/office/drawing/2014/main" id="{9F6EE2D4-0BEC-4B18-B465-0CC968164B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0" name="AutoShape 3" descr="(question)">
          <a:extLst>
            <a:ext uri="{FF2B5EF4-FFF2-40B4-BE49-F238E27FC236}">
              <a16:creationId xmlns:a16="http://schemas.microsoft.com/office/drawing/2014/main" id="{38A5E56A-59B9-49DB-8CD7-2DD6FA1175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1" name="AutoShape 3" descr="(question)">
          <a:extLst>
            <a:ext uri="{FF2B5EF4-FFF2-40B4-BE49-F238E27FC236}">
              <a16:creationId xmlns:a16="http://schemas.microsoft.com/office/drawing/2014/main" id="{5CECAA09-EA71-413A-B374-4858FB7DB29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2" name="AutoShape 3" descr="(question)">
          <a:extLst>
            <a:ext uri="{FF2B5EF4-FFF2-40B4-BE49-F238E27FC236}">
              <a16:creationId xmlns:a16="http://schemas.microsoft.com/office/drawing/2014/main" id="{E107A464-C8A1-4CBB-A06D-7FF8458D4B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3" name="AutoShape 3" descr="(question)">
          <a:extLst>
            <a:ext uri="{FF2B5EF4-FFF2-40B4-BE49-F238E27FC236}">
              <a16:creationId xmlns:a16="http://schemas.microsoft.com/office/drawing/2014/main" id="{FC0C51AE-62F3-45D8-9D43-2E3B76E7D5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4" name="AutoShape 3" descr="(question)">
          <a:extLst>
            <a:ext uri="{FF2B5EF4-FFF2-40B4-BE49-F238E27FC236}">
              <a16:creationId xmlns:a16="http://schemas.microsoft.com/office/drawing/2014/main" id="{D9017AF0-83D2-4090-A69E-78EE82EA4A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5" name="AutoShape 3" descr="(question)">
          <a:extLst>
            <a:ext uri="{FF2B5EF4-FFF2-40B4-BE49-F238E27FC236}">
              <a16:creationId xmlns:a16="http://schemas.microsoft.com/office/drawing/2014/main" id="{1D0248A3-B678-4828-B696-51347E738F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6" name="AutoShape 3" descr="(question)">
          <a:extLst>
            <a:ext uri="{FF2B5EF4-FFF2-40B4-BE49-F238E27FC236}">
              <a16:creationId xmlns:a16="http://schemas.microsoft.com/office/drawing/2014/main" id="{368BCEDB-0289-42C1-8C6B-8547DECD80F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7" name="AutoShape 3" descr="(question)">
          <a:extLst>
            <a:ext uri="{FF2B5EF4-FFF2-40B4-BE49-F238E27FC236}">
              <a16:creationId xmlns:a16="http://schemas.microsoft.com/office/drawing/2014/main" id="{A1EFE3A8-3AED-4461-8FC4-1282B39149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8" name="AutoShape 3" descr="(question)">
          <a:extLst>
            <a:ext uri="{FF2B5EF4-FFF2-40B4-BE49-F238E27FC236}">
              <a16:creationId xmlns:a16="http://schemas.microsoft.com/office/drawing/2014/main" id="{5E83705D-70D6-4F0C-9E11-F82F03B540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49" name="AutoShape 3" descr="(question)">
          <a:extLst>
            <a:ext uri="{FF2B5EF4-FFF2-40B4-BE49-F238E27FC236}">
              <a16:creationId xmlns:a16="http://schemas.microsoft.com/office/drawing/2014/main" id="{CD9F9C0E-0ED1-409A-B4EC-B090DEC6D2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0" name="AutoShape 3" descr="(question)">
          <a:extLst>
            <a:ext uri="{FF2B5EF4-FFF2-40B4-BE49-F238E27FC236}">
              <a16:creationId xmlns:a16="http://schemas.microsoft.com/office/drawing/2014/main" id="{CEA97A92-DF36-46FE-8CE1-B3C1F2809D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1" name="AutoShape 3" descr="(question)">
          <a:extLst>
            <a:ext uri="{FF2B5EF4-FFF2-40B4-BE49-F238E27FC236}">
              <a16:creationId xmlns:a16="http://schemas.microsoft.com/office/drawing/2014/main" id="{5538F29A-D2BF-4AE6-8763-A74022C3551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2" name="AutoShape 3" descr="(question)">
          <a:extLst>
            <a:ext uri="{FF2B5EF4-FFF2-40B4-BE49-F238E27FC236}">
              <a16:creationId xmlns:a16="http://schemas.microsoft.com/office/drawing/2014/main" id="{BDEFE18A-C6C1-4432-84DF-11D70A1B25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3" name="AutoShape 3" descr="(question)">
          <a:extLst>
            <a:ext uri="{FF2B5EF4-FFF2-40B4-BE49-F238E27FC236}">
              <a16:creationId xmlns:a16="http://schemas.microsoft.com/office/drawing/2014/main" id="{148BBDBA-3618-408F-9696-AD2DA11EC4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4" name="AutoShape 3" descr="(question)">
          <a:extLst>
            <a:ext uri="{FF2B5EF4-FFF2-40B4-BE49-F238E27FC236}">
              <a16:creationId xmlns:a16="http://schemas.microsoft.com/office/drawing/2014/main" id="{2EC16D44-F636-46DC-BB98-F477805780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5" name="AutoShape 3" descr="(question)">
          <a:extLst>
            <a:ext uri="{FF2B5EF4-FFF2-40B4-BE49-F238E27FC236}">
              <a16:creationId xmlns:a16="http://schemas.microsoft.com/office/drawing/2014/main" id="{1F3B25FB-BF91-43CF-B438-B76F3DD680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6" name="AutoShape 3" descr="(question)">
          <a:extLst>
            <a:ext uri="{FF2B5EF4-FFF2-40B4-BE49-F238E27FC236}">
              <a16:creationId xmlns:a16="http://schemas.microsoft.com/office/drawing/2014/main" id="{F6CAB93D-B2E4-46DD-A87E-47B9C2CBEF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7" name="AutoShape 3" descr="(question)">
          <a:extLst>
            <a:ext uri="{FF2B5EF4-FFF2-40B4-BE49-F238E27FC236}">
              <a16:creationId xmlns:a16="http://schemas.microsoft.com/office/drawing/2014/main" id="{E5AC70B7-11E5-47FC-93C6-153013FA1D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8" name="AutoShape 3" descr="(question)">
          <a:extLst>
            <a:ext uri="{FF2B5EF4-FFF2-40B4-BE49-F238E27FC236}">
              <a16:creationId xmlns:a16="http://schemas.microsoft.com/office/drawing/2014/main" id="{2E76E90D-B0F0-4820-B49B-FE1243EBD3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59" name="AutoShape 3" descr="(question)">
          <a:extLst>
            <a:ext uri="{FF2B5EF4-FFF2-40B4-BE49-F238E27FC236}">
              <a16:creationId xmlns:a16="http://schemas.microsoft.com/office/drawing/2014/main" id="{9E6BF0D6-095D-4585-B023-A7461BDB1D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0" name="AutoShape 3" descr="(question)">
          <a:extLst>
            <a:ext uri="{FF2B5EF4-FFF2-40B4-BE49-F238E27FC236}">
              <a16:creationId xmlns:a16="http://schemas.microsoft.com/office/drawing/2014/main" id="{19EE0C83-C572-4E11-86FA-A7B226C2A3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1" name="AutoShape 3" descr="(question)">
          <a:extLst>
            <a:ext uri="{FF2B5EF4-FFF2-40B4-BE49-F238E27FC236}">
              <a16:creationId xmlns:a16="http://schemas.microsoft.com/office/drawing/2014/main" id="{D0550D47-79BF-4523-AF9B-6CB9201FE44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2" name="AutoShape 3" descr="(question)">
          <a:extLst>
            <a:ext uri="{FF2B5EF4-FFF2-40B4-BE49-F238E27FC236}">
              <a16:creationId xmlns:a16="http://schemas.microsoft.com/office/drawing/2014/main" id="{FEE247DD-EA4E-4B66-AD9C-D768BAC07F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3" name="AutoShape 3" descr="(question)">
          <a:extLst>
            <a:ext uri="{FF2B5EF4-FFF2-40B4-BE49-F238E27FC236}">
              <a16:creationId xmlns:a16="http://schemas.microsoft.com/office/drawing/2014/main" id="{6CF3309A-9A65-40E1-963D-9526DDAEAC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4" name="AutoShape 3" descr="(question)">
          <a:extLst>
            <a:ext uri="{FF2B5EF4-FFF2-40B4-BE49-F238E27FC236}">
              <a16:creationId xmlns:a16="http://schemas.microsoft.com/office/drawing/2014/main" id="{31DE73B5-D3E3-4EA3-9AC7-3084405C33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5" name="AutoShape 3" descr="(question)">
          <a:extLst>
            <a:ext uri="{FF2B5EF4-FFF2-40B4-BE49-F238E27FC236}">
              <a16:creationId xmlns:a16="http://schemas.microsoft.com/office/drawing/2014/main" id="{F5C9A1DA-C766-4B98-86B7-E12DB77EA7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6" name="AutoShape 3" descr="(question)">
          <a:extLst>
            <a:ext uri="{FF2B5EF4-FFF2-40B4-BE49-F238E27FC236}">
              <a16:creationId xmlns:a16="http://schemas.microsoft.com/office/drawing/2014/main" id="{2DDAFA3F-AE87-4DCF-9190-F33104C9996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7" name="AutoShape 3" descr="(question)">
          <a:extLst>
            <a:ext uri="{FF2B5EF4-FFF2-40B4-BE49-F238E27FC236}">
              <a16:creationId xmlns:a16="http://schemas.microsoft.com/office/drawing/2014/main" id="{BB11E487-2F22-441F-A8B7-4A5A509CC8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8" name="AutoShape 3" descr="(question)">
          <a:extLst>
            <a:ext uri="{FF2B5EF4-FFF2-40B4-BE49-F238E27FC236}">
              <a16:creationId xmlns:a16="http://schemas.microsoft.com/office/drawing/2014/main" id="{7EEFD31E-5AC1-4C35-ADF8-6A311B2428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69" name="AutoShape 3" descr="(question)">
          <a:extLst>
            <a:ext uri="{FF2B5EF4-FFF2-40B4-BE49-F238E27FC236}">
              <a16:creationId xmlns:a16="http://schemas.microsoft.com/office/drawing/2014/main" id="{9198AFE6-B828-43A8-880F-06032A77DE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70" name="AutoShape 3" descr="(question)">
          <a:extLst>
            <a:ext uri="{FF2B5EF4-FFF2-40B4-BE49-F238E27FC236}">
              <a16:creationId xmlns:a16="http://schemas.microsoft.com/office/drawing/2014/main" id="{60B4E2AB-F583-4166-9A75-EE3F4BB10A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71" name="AutoShape 3" descr="(question)">
          <a:extLst>
            <a:ext uri="{FF2B5EF4-FFF2-40B4-BE49-F238E27FC236}">
              <a16:creationId xmlns:a16="http://schemas.microsoft.com/office/drawing/2014/main" id="{660A0A5E-1663-4221-888E-46B96ECEADF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72" name="AutoShape 3" descr="(question)">
          <a:extLst>
            <a:ext uri="{FF2B5EF4-FFF2-40B4-BE49-F238E27FC236}">
              <a16:creationId xmlns:a16="http://schemas.microsoft.com/office/drawing/2014/main" id="{3D4CA19B-4876-4871-BFCB-9E29D58915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73" name="AutoShape 3" descr="(question)">
          <a:extLst>
            <a:ext uri="{FF2B5EF4-FFF2-40B4-BE49-F238E27FC236}">
              <a16:creationId xmlns:a16="http://schemas.microsoft.com/office/drawing/2014/main" id="{6D2B1380-95AA-4CAA-A1EA-6E97095C6C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274" name="AutoShape 3" descr="(question)">
          <a:extLst>
            <a:ext uri="{FF2B5EF4-FFF2-40B4-BE49-F238E27FC236}">
              <a16:creationId xmlns:a16="http://schemas.microsoft.com/office/drawing/2014/main" id="{076333E4-3416-4746-A238-C09C165DA2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588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75" name="AutoShape 3" descr="(question)">
          <a:extLst>
            <a:ext uri="{FF2B5EF4-FFF2-40B4-BE49-F238E27FC236}">
              <a16:creationId xmlns:a16="http://schemas.microsoft.com/office/drawing/2014/main" id="{2CAB90B5-09F3-471F-9741-0219C6973E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76" name="AutoShape 3" descr="(question)">
          <a:extLst>
            <a:ext uri="{FF2B5EF4-FFF2-40B4-BE49-F238E27FC236}">
              <a16:creationId xmlns:a16="http://schemas.microsoft.com/office/drawing/2014/main" id="{7F6FA544-A14C-446E-8538-77AC6293E1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77" name="AutoShape 3" descr="(question)">
          <a:extLst>
            <a:ext uri="{FF2B5EF4-FFF2-40B4-BE49-F238E27FC236}">
              <a16:creationId xmlns:a16="http://schemas.microsoft.com/office/drawing/2014/main" id="{9696D513-BD79-4912-9618-FCA27CF356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78" name="AutoShape 3" descr="(question)">
          <a:extLst>
            <a:ext uri="{FF2B5EF4-FFF2-40B4-BE49-F238E27FC236}">
              <a16:creationId xmlns:a16="http://schemas.microsoft.com/office/drawing/2014/main" id="{50C03A95-94A5-4510-A2DD-F9D14CEE52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79" name="AutoShape 3" descr="(question)">
          <a:extLst>
            <a:ext uri="{FF2B5EF4-FFF2-40B4-BE49-F238E27FC236}">
              <a16:creationId xmlns:a16="http://schemas.microsoft.com/office/drawing/2014/main" id="{BA5E6C15-46F2-4EE2-AA0B-40ED4C5B2C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0" name="AutoShape 3" descr="(question)">
          <a:extLst>
            <a:ext uri="{FF2B5EF4-FFF2-40B4-BE49-F238E27FC236}">
              <a16:creationId xmlns:a16="http://schemas.microsoft.com/office/drawing/2014/main" id="{8C5F0B38-F437-48D2-92E0-BB05419234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1" name="AutoShape 3" descr="(question)">
          <a:extLst>
            <a:ext uri="{FF2B5EF4-FFF2-40B4-BE49-F238E27FC236}">
              <a16:creationId xmlns:a16="http://schemas.microsoft.com/office/drawing/2014/main" id="{E73EF649-2B1D-4373-860D-629662BA9FF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2" name="AutoShape 3" descr="(question)">
          <a:extLst>
            <a:ext uri="{FF2B5EF4-FFF2-40B4-BE49-F238E27FC236}">
              <a16:creationId xmlns:a16="http://schemas.microsoft.com/office/drawing/2014/main" id="{1B48FFB5-FC0E-4077-8E55-ED7BCFA8C2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3" name="AutoShape 3" descr="(question)">
          <a:extLst>
            <a:ext uri="{FF2B5EF4-FFF2-40B4-BE49-F238E27FC236}">
              <a16:creationId xmlns:a16="http://schemas.microsoft.com/office/drawing/2014/main" id="{F7511DC7-B412-41BF-AFF4-97EF84F1F7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4" name="AutoShape 3" descr="(question)">
          <a:extLst>
            <a:ext uri="{FF2B5EF4-FFF2-40B4-BE49-F238E27FC236}">
              <a16:creationId xmlns:a16="http://schemas.microsoft.com/office/drawing/2014/main" id="{D43D3202-0C97-4B49-95E2-9C30F65DCD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5" name="AutoShape 3" descr="(question)">
          <a:extLst>
            <a:ext uri="{FF2B5EF4-FFF2-40B4-BE49-F238E27FC236}">
              <a16:creationId xmlns:a16="http://schemas.microsoft.com/office/drawing/2014/main" id="{3E392D87-B34D-4709-AB61-2465C2EC74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6" name="AutoShape 3" descr="(question)">
          <a:extLst>
            <a:ext uri="{FF2B5EF4-FFF2-40B4-BE49-F238E27FC236}">
              <a16:creationId xmlns:a16="http://schemas.microsoft.com/office/drawing/2014/main" id="{4ECC2CB7-C856-42CC-8CAE-9E71028D17F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7" name="AutoShape 3" descr="(question)">
          <a:extLst>
            <a:ext uri="{FF2B5EF4-FFF2-40B4-BE49-F238E27FC236}">
              <a16:creationId xmlns:a16="http://schemas.microsoft.com/office/drawing/2014/main" id="{35CFCFC1-D7C2-46EB-87DF-10C22B9391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8" name="AutoShape 3" descr="(question)">
          <a:extLst>
            <a:ext uri="{FF2B5EF4-FFF2-40B4-BE49-F238E27FC236}">
              <a16:creationId xmlns:a16="http://schemas.microsoft.com/office/drawing/2014/main" id="{7ABA0DA8-A28E-4ED2-A915-A27BCAEACD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89" name="AutoShape 3" descr="(question)">
          <a:extLst>
            <a:ext uri="{FF2B5EF4-FFF2-40B4-BE49-F238E27FC236}">
              <a16:creationId xmlns:a16="http://schemas.microsoft.com/office/drawing/2014/main" id="{459F94E2-1D87-4889-ADEC-533F98C61E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0" name="AutoShape 3" descr="(question)">
          <a:extLst>
            <a:ext uri="{FF2B5EF4-FFF2-40B4-BE49-F238E27FC236}">
              <a16:creationId xmlns:a16="http://schemas.microsoft.com/office/drawing/2014/main" id="{37AD69BA-31D2-4813-B800-05E9DCA6F4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1" name="AutoShape 3" descr="(question)">
          <a:extLst>
            <a:ext uri="{FF2B5EF4-FFF2-40B4-BE49-F238E27FC236}">
              <a16:creationId xmlns:a16="http://schemas.microsoft.com/office/drawing/2014/main" id="{7BE5D85B-1A60-465C-A793-51DC771DEBC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2" name="AutoShape 3" descr="(question)">
          <a:extLst>
            <a:ext uri="{FF2B5EF4-FFF2-40B4-BE49-F238E27FC236}">
              <a16:creationId xmlns:a16="http://schemas.microsoft.com/office/drawing/2014/main" id="{AA1E9B13-7CA9-43A5-B294-1CDF23A17C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3" name="AutoShape 3" descr="(question)">
          <a:extLst>
            <a:ext uri="{FF2B5EF4-FFF2-40B4-BE49-F238E27FC236}">
              <a16:creationId xmlns:a16="http://schemas.microsoft.com/office/drawing/2014/main" id="{ED04ADDF-6853-47DF-98AB-A6644F4D3A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4" name="AutoShape 3" descr="(question)">
          <a:extLst>
            <a:ext uri="{FF2B5EF4-FFF2-40B4-BE49-F238E27FC236}">
              <a16:creationId xmlns:a16="http://schemas.microsoft.com/office/drawing/2014/main" id="{66C54947-0101-496B-B2D9-BC784DBE59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5" name="AutoShape 3" descr="(question)">
          <a:extLst>
            <a:ext uri="{FF2B5EF4-FFF2-40B4-BE49-F238E27FC236}">
              <a16:creationId xmlns:a16="http://schemas.microsoft.com/office/drawing/2014/main" id="{20B87A77-A858-42A5-B0A4-845B4652AC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6" name="AutoShape 3" descr="(question)">
          <a:extLst>
            <a:ext uri="{FF2B5EF4-FFF2-40B4-BE49-F238E27FC236}">
              <a16:creationId xmlns:a16="http://schemas.microsoft.com/office/drawing/2014/main" id="{B66E847F-3640-45B6-977F-B5B94A83B09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7" name="AutoShape 3" descr="(question)">
          <a:extLst>
            <a:ext uri="{FF2B5EF4-FFF2-40B4-BE49-F238E27FC236}">
              <a16:creationId xmlns:a16="http://schemas.microsoft.com/office/drawing/2014/main" id="{C1E59F6B-C53D-406F-975D-6604092EA6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8" name="AutoShape 3" descr="(question)">
          <a:extLst>
            <a:ext uri="{FF2B5EF4-FFF2-40B4-BE49-F238E27FC236}">
              <a16:creationId xmlns:a16="http://schemas.microsoft.com/office/drawing/2014/main" id="{1C796851-84C6-469D-9131-862BF9410D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299" name="AutoShape 3" descr="(question)">
          <a:extLst>
            <a:ext uri="{FF2B5EF4-FFF2-40B4-BE49-F238E27FC236}">
              <a16:creationId xmlns:a16="http://schemas.microsoft.com/office/drawing/2014/main" id="{61063DAC-A04F-4BF4-BB1B-140E8678C0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0" name="AutoShape 3" descr="(question)">
          <a:extLst>
            <a:ext uri="{FF2B5EF4-FFF2-40B4-BE49-F238E27FC236}">
              <a16:creationId xmlns:a16="http://schemas.microsoft.com/office/drawing/2014/main" id="{23199DC1-B83A-4C0D-A4DB-530CCB306C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1" name="AutoShape 3" descr="(question)">
          <a:extLst>
            <a:ext uri="{FF2B5EF4-FFF2-40B4-BE49-F238E27FC236}">
              <a16:creationId xmlns:a16="http://schemas.microsoft.com/office/drawing/2014/main" id="{7A881537-574D-4ECB-9AD2-23FC16D997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2" name="AutoShape 3" descr="(question)">
          <a:extLst>
            <a:ext uri="{FF2B5EF4-FFF2-40B4-BE49-F238E27FC236}">
              <a16:creationId xmlns:a16="http://schemas.microsoft.com/office/drawing/2014/main" id="{F5220CD1-5F10-4D12-B023-E297FA22E3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3" name="AutoShape 3" descr="(question)">
          <a:extLst>
            <a:ext uri="{FF2B5EF4-FFF2-40B4-BE49-F238E27FC236}">
              <a16:creationId xmlns:a16="http://schemas.microsoft.com/office/drawing/2014/main" id="{DAC63778-2F32-45F4-846B-B5061B6151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4" name="AutoShape 3" descr="(question)">
          <a:extLst>
            <a:ext uri="{FF2B5EF4-FFF2-40B4-BE49-F238E27FC236}">
              <a16:creationId xmlns:a16="http://schemas.microsoft.com/office/drawing/2014/main" id="{6C84F44C-31E2-4206-B279-CF61D28D78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5" name="AutoShape 3" descr="(question)">
          <a:extLst>
            <a:ext uri="{FF2B5EF4-FFF2-40B4-BE49-F238E27FC236}">
              <a16:creationId xmlns:a16="http://schemas.microsoft.com/office/drawing/2014/main" id="{81E36E8F-8930-4276-B80C-8B703417119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6" name="AutoShape 3" descr="(question)">
          <a:extLst>
            <a:ext uri="{FF2B5EF4-FFF2-40B4-BE49-F238E27FC236}">
              <a16:creationId xmlns:a16="http://schemas.microsoft.com/office/drawing/2014/main" id="{C2AD51F6-5086-4AB5-890E-E245B9CE507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7" name="AutoShape 3" descr="(question)">
          <a:extLst>
            <a:ext uri="{FF2B5EF4-FFF2-40B4-BE49-F238E27FC236}">
              <a16:creationId xmlns:a16="http://schemas.microsoft.com/office/drawing/2014/main" id="{28601CC0-596C-4591-8459-078A9BCB58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8" name="AutoShape 3" descr="(question)">
          <a:extLst>
            <a:ext uri="{FF2B5EF4-FFF2-40B4-BE49-F238E27FC236}">
              <a16:creationId xmlns:a16="http://schemas.microsoft.com/office/drawing/2014/main" id="{77822E8B-DFE8-4D3C-B7F4-E7FEC82F89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09" name="AutoShape 3" descr="(question)">
          <a:extLst>
            <a:ext uri="{FF2B5EF4-FFF2-40B4-BE49-F238E27FC236}">
              <a16:creationId xmlns:a16="http://schemas.microsoft.com/office/drawing/2014/main" id="{265CF970-5DF3-47DD-80A9-641D949380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0" name="AutoShape 3" descr="(question)">
          <a:extLst>
            <a:ext uri="{FF2B5EF4-FFF2-40B4-BE49-F238E27FC236}">
              <a16:creationId xmlns:a16="http://schemas.microsoft.com/office/drawing/2014/main" id="{46214171-54E8-4380-996D-1D57267A03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1" name="AutoShape 3" descr="(question)">
          <a:extLst>
            <a:ext uri="{FF2B5EF4-FFF2-40B4-BE49-F238E27FC236}">
              <a16:creationId xmlns:a16="http://schemas.microsoft.com/office/drawing/2014/main" id="{A296713A-1096-4DF9-90F2-4D21D46A62C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2" name="AutoShape 3" descr="(question)">
          <a:extLst>
            <a:ext uri="{FF2B5EF4-FFF2-40B4-BE49-F238E27FC236}">
              <a16:creationId xmlns:a16="http://schemas.microsoft.com/office/drawing/2014/main" id="{F7BAE017-D92D-4152-A308-0B93241DFF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3" name="AutoShape 3" descr="(question)">
          <a:extLst>
            <a:ext uri="{FF2B5EF4-FFF2-40B4-BE49-F238E27FC236}">
              <a16:creationId xmlns:a16="http://schemas.microsoft.com/office/drawing/2014/main" id="{FC959A36-1EC5-4F5E-8A36-8F8334D829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4" name="AutoShape 3" descr="(question)">
          <a:extLst>
            <a:ext uri="{FF2B5EF4-FFF2-40B4-BE49-F238E27FC236}">
              <a16:creationId xmlns:a16="http://schemas.microsoft.com/office/drawing/2014/main" id="{C9B4DE81-01FC-449E-98A0-C9884CEAD7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5" name="AutoShape 3" descr="(question)">
          <a:extLst>
            <a:ext uri="{FF2B5EF4-FFF2-40B4-BE49-F238E27FC236}">
              <a16:creationId xmlns:a16="http://schemas.microsoft.com/office/drawing/2014/main" id="{001E790F-BFC2-4715-9F55-4E5F07A199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6" name="AutoShape 3" descr="(question)">
          <a:extLst>
            <a:ext uri="{FF2B5EF4-FFF2-40B4-BE49-F238E27FC236}">
              <a16:creationId xmlns:a16="http://schemas.microsoft.com/office/drawing/2014/main" id="{AE93458D-0488-48EB-B9B5-02960B13FD1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7" name="AutoShape 3" descr="(question)">
          <a:extLst>
            <a:ext uri="{FF2B5EF4-FFF2-40B4-BE49-F238E27FC236}">
              <a16:creationId xmlns:a16="http://schemas.microsoft.com/office/drawing/2014/main" id="{BED865FD-C13B-4665-AD01-7E83D66148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8" name="AutoShape 3" descr="(question)">
          <a:extLst>
            <a:ext uri="{FF2B5EF4-FFF2-40B4-BE49-F238E27FC236}">
              <a16:creationId xmlns:a16="http://schemas.microsoft.com/office/drawing/2014/main" id="{2EF31D76-61ED-4BA2-8CAD-21390268F2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319" name="AutoShape 3" descr="(question)">
          <a:extLst>
            <a:ext uri="{FF2B5EF4-FFF2-40B4-BE49-F238E27FC236}">
              <a16:creationId xmlns:a16="http://schemas.microsoft.com/office/drawing/2014/main" id="{3EC0E6DE-E686-48BF-94F1-6BB0991499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906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0" name="AutoShape 3" descr="(question)">
          <a:extLst>
            <a:ext uri="{FF2B5EF4-FFF2-40B4-BE49-F238E27FC236}">
              <a16:creationId xmlns:a16="http://schemas.microsoft.com/office/drawing/2014/main" id="{521A6725-5752-4529-BF06-EB97D4C8304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1" name="AutoShape 3" descr="(question)">
          <a:extLst>
            <a:ext uri="{FF2B5EF4-FFF2-40B4-BE49-F238E27FC236}">
              <a16:creationId xmlns:a16="http://schemas.microsoft.com/office/drawing/2014/main" id="{05B392DD-AE5A-4003-A149-8AF426FC782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2" name="AutoShape 3" descr="(question)">
          <a:extLst>
            <a:ext uri="{FF2B5EF4-FFF2-40B4-BE49-F238E27FC236}">
              <a16:creationId xmlns:a16="http://schemas.microsoft.com/office/drawing/2014/main" id="{B5AFEE51-E40F-4086-AA11-D5076877C9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3" name="AutoShape 3" descr="(question)">
          <a:extLst>
            <a:ext uri="{FF2B5EF4-FFF2-40B4-BE49-F238E27FC236}">
              <a16:creationId xmlns:a16="http://schemas.microsoft.com/office/drawing/2014/main" id="{F6D984F4-FA5B-4593-8FA4-76E4C69E7B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4" name="AutoShape 3" descr="(question)">
          <a:extLst>
            <a:ext uri="{FF2B5EF4-FFF2-40B4-BE49-F238E27FC236}">
              <a16:creationId xmlns:a16="http://schemas.microsoft.com/office/drawing/2014/main" id="{5200E0D8-AD85-485B-ABE4-665470633E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5" name="AutoShape 3" descr="(question)">
          <a:extLst>
            <a:ext uri="{FF2B5EF4-FFF2-40B4-BE49-F238E27FC236}">
              <a16:creationId xmlns:a16="http://schemas.microsoft.com/office/drawing/2014/main" id="{839CCCC7-26CF-48BA-B547-B5D1A48BC5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6" name="AutoShape 3" descr="(question)">
          <a:extLst>
            <a:ext uri="{FF2B5EF4-FFF2-40B4-BE49-F238E27FC236}">
              <a16:creationId xmlns:a16="http://schemas.microsoft.com/office/drawing/2014/main" id="{84B506D5-C61E-4530-BD7E-6ACCDD8EF1D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7" name="AutoShape 3" descr="(question)">
          <a:extLst>
            <a:ext uri="{FF2B5EF4-FFF2-40B4-BE49-F238E27FC236}">
              <a16:creationId xmlns:a16="http://schemas.microsoft.com/office/drawing/2014/main" id="{CA2E51D0-5BFD-4189-86E9-BBBB96B0B7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8" name="AutoShape 3" descr="(question)">
          <a:extLst>
            <a:ext uri="{FF2B5EF4-FFF2-40B4-BE49-F238E27FC236}">
              <a16:creationId xmlns:a16="http://schemas.microsoft.com/office/drawing/2014/main" id="{66A65887-FD92-4503-AA2D-729972839F7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29" name="AutoShape 3" descr="(question)">
          <a:extLst>
            <a:ext uri="{FF2B5EF4-FFF2-40B4-BE49-F238E27FC236}">
              <a16:creationId xmlns:a16="http://schemas.microsoft.com/office/drawing/2014/main" id="{39699F00-F612-4B7D-8075-B00614D3D3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0" name="AutoShape 3" descr="(question)">
          <a:extLst>
            <a:ext uri="{FF2B5EF4-FFF2-40B4-BE49-F238E27FC236}">
              <a16:creationId xmlns:a16="http://schemas.microsoft.com/office/drawing/2014/main" id="{48B0FE5C-ED8A-4E9C-B44B-E09FBB9CBA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1" name="AutoShape 3" descr="(question)">
          <a:extLst>
            <a:ext uri="{FF2B5EF4-FFF2-40B4-BE49-F238E27FC236}">
              <a16:creationId xmlns:a16="http://schemas.microsoft.com/office/drawing/2014/main" id="{9F0D62D8-F659-4464-99CE-3DEF06B0A4B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2" name="AutoShape 3" descr="(question)">
          <a:extLst>
            <a:ext uri="{FF2B5EF4-FFF2-40B4-BE49-F238E27FC236}">
              <a16:creationId xmlns:a16="http://schemas.microsoft.com/office/drawing/2014/main" id="{B13CDCA3-5A5F-447E-86B1-BDFA339903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3" name="AutoShape 3" descr="(question)">
          <a:extLst>
            <a:ext uri="{FF2B5EF4-FFF2-40B4-BE49-F238E27FC236}">
              <a16:creationId xmlns:a16="http://schemas.microsoft.com/office/drawing/2014/main" id="{615B2A57-594E-4CDE-81CA-5DD3203482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4" name="AutoShape 3" descr="(question)">
          <a:extLst>
            <a:ext uri="{FF2B5EF4-FFF2-40B4-BE49-F238E27FC236}">
              <a16:creationId xmlns:a16="http://schemas.microsoft.com/office/drawing/2014/main" id="{719D5EBC-0D65-4324-B014-6A826905D0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5" name="AutoShape 3" descr="(question)">
          <a:extLst>
            <a:ext uri="{FF2B5EF4-FFF2-40B4-BE49-F238E27FC236}">
              <a16:creationId xmlns:a16="http://schemas.microsoft.com/office/drawing/2014/main" id="{B7E899C4-74CD-498F-8B3C-418EB60656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6" name="AutoShape 3" descr="(question)">
          <a:extLst>
            <a:ext uri="{FF2B5EF4-FFF2-40B4-BE49-F238E27FC236}">
              <a16:creationId xmlns:a16="http://schemas.microsoft.com/office/drawing/2014/main" id="{A1398E67-29D2-4B52-A620-AD6713A3733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7" name="AutoShape 3" descr="(question)">
          <a:extLst>
            <a:ext uri="{FF2B5EF4-FFF2-40B4-BE49-F238E27FC236}">
              <a16:creationId xmlns:a16="http://schemas.microsoft.com/office/drawing/2014/main" id="{15028CB4-7B1B-42A5-BB49-CE87B1DF13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8" name="AutoShape 3" descr="(question)">
          <a:extLst>
            <a:ext uri="{FF2B5EF4-FFF2-40B4-BE49-F238E27FC236}">
              <a16:creationId xmlns:a16="http://schemas.microsoft.com/office/drawing/2014/main" id="{F9011E6F-D560-412C-829B-E1CD38F444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39" name="AutoShape 3" descr="(question)">
          <a:extLst>
            <a:ext uri="{FF2B5EF4-FFF2-40B4-BE49-F238E27FC236}">
              <a16:creationId xmlns:a16="http://schemas.microsoft.com/office/drawing/2014/main" id="{6E89AC45-6386-45D9-9627-5009A95088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0" name="AutoShape 3" descr="(question)">
          <a:extLst>
            <a:ext uri="{FF2B5EF4-FFF2-40B4-BE49-F238E27FC236}">
              <a16:creationId xmlns:a16="http://schemas.microsoft.com/office/drawing/2014/main" id="{032ECB1E-AD41-46D4-B667-A188517E52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1" name="AutoShape 3" descr="(question)">
          <a:extLst>
            <a:ext uri="{FF2B5EF4-FFF2-40B4-BE49-F238E27FC236}">
              <a16:creationId xmlns:a16="http://schemas.microsoft.com/office/drawing/2014/main" id="{330377B6-2EFB-49B8-9387-3A860724CF5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2" name="AutoShape 3" descr="(question)">
          <a:extLst>
            <a:ext uri="{FF2B5EF4-FFF2-40B4-BE49-F238E27FC236}">
              <a16:creationId xmlns:a16="http://schemas.microsoft.com/office/drawing/2014/main" id="{EC442866-91E5-4301-B8CD-7160CB9438B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3" name="AutoShape 3" descr="(question)">
          <a:extLst>
            <a:ext uri="{FF2B5EF4-FFF2-40B4-BE49-F238E27FC236}">
              <a16:creationId xmlns:a16="http://schemas.microsoft.com/office/drawing/2014/main" id="{1BBE66C9-1B8B-4479-99F7-EBDDBCB2F7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4" name="AutoShape 3" descr="(question)">
          <a:extLst>
            <a:ext uri="{FF2B5EF4-FFF2-40B4-BE49-F238E27FC236}">
              <a16:creationId xmlns:a16="http://schemas.microsoft.com/office/drawing/2014/main" id="{28594163-5AAE-4EB1-B442-F148635BF6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5" name="AutoShape 3" descr="(question)">
          <a:extLst>
            <a:ext uri="{FF2B5EF4-FFF2-40B4-BE49-F238E27FC236}">
              <a16:creationId xmlns:a16="http://schemas.microsoft.com/office/drawing/2014/main" id="{469C0797-7AA0-4D6B-B024-BF2675F57A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6" name="AutoShape 3" descr="(question)">
          <a:extLst>
            <a:ext uri="{FF2B5EF4-FFF2-40B4-BE49-F238E27FC236}">
              <a16:creationId xmlns:a16="http://schemas.microsoft.com/office/drawing/2014/main" id="{A7F27FCA-AF1F-451D-844C-828E8919F4A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7" name="AutoShape 3" descr="(question)">
          <a:extLst>
            <a:ext uri="{FF2B5EF4-FFF2-40B4-BE49-F238E27FC236}">
              <a16:creationId xmlns:a16="http://schemas.microsoft.com/office/drawing/2014/main" id="{4226F2B4-2B97-4C9B-BAE0-69B16B8DFE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8" name="AutoShape 3" descr="(question)">
          <a:extLst>
            <a:ext uri="{FF2B5EF4-FFF2-40B4-BE49-F238E27FC236}">
              <a16:creationId xmlns:a16="http://schemas.microsoft.com/office/drawing/2014/main" id="{138195AC-0146-4B7C-9720-DB8A650C7A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49" name="AutoShape 3" descr="(question)">
          <a:extLst>
            <a:ext uri="{FF2B5EF4-FFF2-40B4-BE49-F238E27FC236}">
              <a16:creationId xmlns:a16="http://schemas.microsoft.com/office/drawing/2014/main" id="{D3CEB080-4FAB-4B33-AF42-DCF16436DA4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0" name="AutoShape 3" descr="(question)">
          <a:extLst>
            <a:ext uri="{FF2B5EF4-FFF2-40B4-BE49-F238E27FC236}">
              <a16:creationId xmlns:a16="http://schemas.microsoft.com/office/drawing/2014/main" id="{B026E51F-DC0D-4546-8981-1693B822F5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1" name="AutoShape 3" descr="(question)">
          <a:extLst>
            <a:ext uri="{FF2B5EF4-FFF2-40B4-BE49-F238E27FC236}">
              <a16:creationId xmlns:a16="http://schemas.microsoft.com/office/drawing/2014/main" id="{442B2D8E-1A7E-40B1-9B96-81FA4528CF5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2" name="AutoShape 3" descr="(question)">
          <a:extLst>
            <a:ext uri="{FF2B5EF4-FFF2-40B4-BE49-F238E27FC236}">
              <a16:creationId xmlns:a16="http://schemas.microsoft.com/office/drawing/2014/main" id="{FCB41FD1-887D-41C5-A4BA-82E8EEE95B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3" name="AutoShape 3" descr="(question)">
          <a:extLst>
            <a:ext uri="{FF2B5EF4-FFF2-40B4-BE49-F238E27FC236}">
              <a16:creationId xmlns:a16="http://schemas.microsoft.com/office/drawing/2014/main" id="{18F1A12F-680B-45F0-A171-2C255106A2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4" name="AutoShape 3" descr="(question)">
          <a:extLst>
            <a:ext uri="{FF2B5EF4-FFF2-40B4-BE49-F238E27FC236}">
              <a16:creationId xmlns:a16="http://schemas.microsoft.com/office/drawing/2014/main" id="{2C4FE3DE-5C9D-4509-BDB2-C2AE63CE17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5" name="AutoShape 3" descr="(question)">
          <a:extLst>
            <a:ext uri="{FF2B5EF4-FFF2-40B4-BE49-F238E27FC236}">
              <a16:creationId xmlns:a16="http://schemas.microsoft.com/office/drawing/2014/main" id="{D915DEFD-8921-4804-AF65-9BFBD60B68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6" name="AutoShape 3" descr="(question)">
          <a:extLst>
            <a:ext uri="{FF2B5EF4-FFF2-40B4-BE49-F238E27FC236}">
              <a16:creationId xmlns:a16="http://schemas.microsoft.com/office/drawing/2014/main" id="{8974CB5B-584F-442C-B33E-2EDD9707BF9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7" name="AutoShape 3" descr="(question)">
          <a:extLst>
            <a:ext uri="{FF2B5EF4-FFF2-40B4-BE49-F238E27FC236}">
              <a16:creationId xmlns:a16="http://schemas.microsoft.com/office/drawing/2014/main" id="{DA19B736-70FB-40E6-9401-88C985259B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8" name="AutoShape 3" descr="(question)">
          <a:extLst>
            <a:ext uri="{FF2B5EF4-FFF2-40B4-BE49-F238E27FC236}">
              <a16:creationId xmlns:a16="http://schemas.microsoft.com/office/drawing/2014/main" id="{94857C34-1F14-4D7A-8EED-0E86E63700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59" name="AutoShape 3" descr="(question)">
          <a:extLst>
            <a:ext uri="{FF2B5EF4-FFF2-40B4-BE49-F238E27FC236}">
              <a16:creationId xmlns:a16="http://schemas.microsoft.com/office/drawing/2014/main" id="{FEF976D4-7C56-4AAA-95CD-0DF77D5471D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60" name="AutoShape 3" descr="(question)">
          <a:extLst>
            <a:ext uri="{FF2B5EF4-FFF2-40B4-BE49-F238E27FC236}">
              <a16:creationId xmlns:a16="http://schemas.microsoft.com/office/drawing/2014/main" id="{C8493F9A-EBFA-4155-AA2F-348A4B0B36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61" name="AutoShape 3" descr="(question)">
          <a:extLst>
            <a:ext uri="{FF2B5EF4-FFF2-40B4-BE49-F238E27FC236}">
              <a16:creationId xmlns:a16="http://schemas.microsoft.com/office/drawing/2014/main" id="{0EC4CCA0-025E-4AC1-B51F-FA1D9B9FA3E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62" name="AutoShape 3" descr="(question)">
          <a:extLst>
            <a:ext uri="{FF2B5EF4-FFF2-40B4-BE49-F238E27FC236}">
              <a16:creationId xmlns:a16="http://schemas.microsoft.com/office/drawing/2014/main" id="{392C144E-EC3A-494F-9814-BE63F9A216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63" name="AutoShape 3" descr="(question)">
          <a:extLst>
            <a:ext uri="{FF2B5EF4-FFF2-40B4-BE49-F238E27FC236}">
              <a16:creationId xmlns:a16="http://schemas.microsoft.com/office/drawing/2014/main" id="{22CC5366-7690-4045-BE5A-5FA67C20BA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364" name="AutoShape 3" descr="(question)">
          <a:extLst>
            <a:ext uri="{FF2B5EF4-FFF2-40B4-BE49-F238E27FC236}">
              <a16:creationId xmlns:a16="http://schemas.microsoft.com/office/drawing/2014/main" id="{E0964783-B614-4936-BA83-92D42A91FD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223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15" name="AutoShape 3" descr="(question)">
          <a:extLst>
            <a:ext uri="{FF2B5EF4-FFF2-40B4-BE49-F238E27FC236}">
              <a16:creationId xmlns:a16="http://schemas.microsoft.com/office/drawing/2014/main" id="{AE714E7E-4089-4218-BEBE-FAB8119699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16" name="AutoShape 3" descr="(question)">
          <a:extLst>
            <a:ext uri="{FF2B5EF4-FFF2-40B4-BE49-F238E27FC236}">
              <a16:creationId xmlns:a16="http://schemas.microsoft.com/office/drawing/2014/main" id="{7E80202C-770A-4082-BDD5-91E21FFF4F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17" name="AutoShape 3" descr="(question)">
          <a:extLst>
            <a:ext uri="{FF2B5EF4-FFF2-40B4-BE49-F238E27FC236}">
              <a16:creationId xmlns:a16="http://schemas.microsoft.com/office/drawing/2014/main" id="{837EA730-6098-48C7-84FA-0538218B78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18" name="AutoShape 3" descr="(question)">
          <a:extLst>
            <a:ext uri="{FF2B5EF4-FFF2-40B4-BE49-F238E27FC236}">
              <a16:creationId xmlns:a16="http://schemas.microsoft.com/office/drawing/2014/main" id="{7C4FA3F1-3281-41C5-B715-EB9616BB76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19" name="AutoShape 3" descr="(question)">
          <a:extLst>
            <a:ext uri="{FF2B5EF4-FFF2-40B4-BE49-F238E27FC236}">
              <a16:creationId xmlns:a16="http://schemas.microsoft.com/office/drawing/2014/main" id="{BCB63EAB-362E-4B2E-A3A4-190670BA70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0" name="AutoShape 3" descr="(question)">
          <a:extLst>
            <a:ext uri="{FF2B5EF4-FFF2-40B4-BE49-F238E27FC236}">
              <a16:creationId xmlns:a16="http://schemas.microsoft.com/office/drawing/2014/main" id="{059D50FE-ED1B-45EE-8E5C-6DEE15656E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1" name="AutoShape 3" descr="(question)">
          <a:extLst>
            <a:ext uri="{FF2B5EF4-FFF2-40B4-BE49-F238E27FC236}">
              <a16:creationId xmlns:a16="http://schemas.microsoft.com/office/drawing/2014/main" id="{92245397-AE0D-4CD2-8F2E-4EB99753C1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2" name="AutoShape 3" descr="(question)">
          <a:extLst>
            <a:ext uri="{FF2B5EF4-FFF2-40B4-BE49-F238E27FC236}">
              <a16:creationId xmlns:a16="http://schemas.microsoft.com/office/drawing/2014/main" id="{9A62BE07-50DD-488A-AEEB-84A533EB45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3" name="AutoShape 3" descr="(question)">
          <a:extLst>
            <a:ext uri="{FF2B5EF4-FFF2-40B4-BE49-F238E27FC236}">
              <a16:creationId xmlns:a16="http://schemas.microsoft.com/office/drawing/2014/main" id="{3E5F130B-572E-45EF-AA34-74C3BB2DAD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4" name="AutoShape 3" descr="(question)">
          <a:extLst>
            <a:ext uri="{FF2B5EF4-FFF2-40B4-BE49-F238E27FC236}">
              <a16:creationId xmlns:a16="http://schemas.microsoft.com/office/drawing/2014/main" id="{90AD3337-1D9B-4F79-9EAD-25EE18629D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5" name="AutoShape 3" descr="(question)">
          <a:extLst>
            <a:ext uri="{FF2B5EF4-FFF2-40B4-BE49-F238E27FC236}">
              <a16:creationId xmlns:a16="http://schemas.microsoft.com/office/drawing/2014/main" id="{286E202D-2A4B-477A-B639-66E91484FE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6" name="AutoShape 3" descr="(question)">
          <a:extLst>
            <a:ext uri="{FF2B5EF4-FFF2-40B4-BE49-F238E27FC236}">
              <a16:creationId xmlns:a16="http://schemas.microsoft.com/office/drawing/2014/main" id="{2510A3A3-F392-4FD4-845E-81959B2B0F1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7" name="AutoShape 3" descr="(question)">
          <a:extLst>
            <a:ext uri="{FF2B5EF4-FFF2-40B4-BE49-F238E27FC236}">
              <a16:creationId xmlns:a16="http://schemas.microsoft.com/office/drawing/2014/main" id="{5AAC6476-6D27-4F04-A850-01690E456C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8" name="AutoShape 3" descr="(question)">
          <a:extLst>
            <a:ext uri="{FF2B5EF4-FFF2-40B4-BE49-F238E27FC236}">
              <a16:creationId xmlns:a16="http://schemas.microsoft.com/office/drawing/2014/main" id="{F806EEBA-CA58-4FF7-AB0E-A17F444BD9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929" name="AutoShape 3" descr="(question)">
          <a:extLst>
            <a:ext uri="{FF2B5EF4-FFF2-40B4-BE49-F238E27FC236}">
              <a16:creationId xmlns:a16="http://schemas.microsoft.com/office/drawing/2014/main" id="{C15BECB5-B08D-40A0-A88B-3238C0AD5A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080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0" name="AutoShape 3" descr="(question)">
          <a:extLst>
            <a:ext uri="{FF2B5EF4-FFF2-40B4-BE49-F238E27FC236}">
              <a16:creationId xmlns:a16="http://schemas.microsoft.com/office/drawing/2014/main" id="{155DDBB5-F89E-4E2E-8C6A-EAC4C07FA1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1" name="AutoShape 3" descr="(question)">
          <a:extLst>
            <a:ext uri="{FF2B5EF4-FFF2-40B4-BE49-F238E27FC236}">
              <a16:creationId xmlns:a16="http://schemas.microsoft.com/office/drawing/2014/main" id="{010087A0-62EE-4BEC-9917-FE664F9A853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2" name="AutoShape 3" descr="(question)">
          <a:extLst>
            <a:ext uri="{FF2B5EF4-FFF2-40B4-BE49-F238E27FC236}">
              <a16:creationId xmlns:a16="http://schemas.microsoft.com/office/drawing/2014/main" id="{98ABC29D-03E9-4A45-8816-2A6F840EB2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3" name="AutoShape 3" descr="(question)">
          <a:extLst>
            <a:ext uri="{FF2B5EF4-FFF2-40B4-BE49-F238E27FC236}">
              <a16:creationId xmlns:a16="http://schemas.microsoft.com/office/drawing/2014/main" id="{58151F45-67E5-4192-BF75-B5E59882AD0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4" name="AutoShape 3" descr="(question)">
          <a:extLst>
            <a:ext uri="{FF2B5EF4-FFF2-40B4-BE49-F238E27FC236}">
              <a16:creationId xmlns:a16="http://schemas.microsoft.com/office/drawing/2014/main" id="{108ECAC9-DB64-49CA-80CB-53C1381799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5" name="AutoShape 3" descr="(question)">
          <a:extLst>
            <a:ext uri="{FF2B5EF4-FFF2-40B4-BE49-F238E27FC236}">
              <a16:creationId xmlns:a16="http://schemas.microsoft.com/office/drawing/2014/main" id="{4942DE51-12AB-4CAF-91DB-7C35775DCE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6" name="AutoShape 3" descr="(question)">
          <a:extLst>
            <a:ext uri="{FF2B5EF4-FFF2-40B4-BE49-F238E27FC236}">
              <a16:creationId xmlns:a16="http://schemas.microsoft.com/office/drawing/2014/main" id="{12A3146C-C2FE-40F3-95B3-DB3696A87C0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7" name="AutoShape 3" descr="(question)">
          <a:extLst>
            <a:ext uri="{FF2B5EF4-FFF2-40B4-BE49-F238E27FC236}">
              <a16:creationId xmlns:a16="http://schemas.microsoft.com/office/drawing/2014/main" id="{A9685E91-F861-4EE5-8170-802C584470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8" name="AutoShape 3" descr="(question)">
          <a:extLst>
            <a:ext uri="{FF2B5EF4-FFF2-40B4-BE49-F238E27FC236}">
              <a16:creationId xmlns:a16="http://schemas.microsoft.com/office/drawing/2014/main" id="{8B7663BD-C2CE-4CAD-A1DF-01413FC5B4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39" name="AutoShape 3" descr="(question)">
          <a:extLst>
            <a:ext uri="{FF2B5EF4-FFF2-40B4-BE49-F238E27FC236}">
              <a16:creationId xmlns:a16="http://schemas.microsoft.com/office/drawing/2014/main" id="{BB1B4759-4051-4518-A900-B30E811168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40" name="AutoShape 3" descr="(question)">
          <a:extLst>
            <a:ext uri="{FF2B5EF4-FFF2-40B4-BE49-F238E27FC236}">
              <a16:creationId xmlns:a16="http://schemas.microsoft.com/office/drawing/2014/main" id="{05960E2E-6938-4893-BDE5-B039CE9C0C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41" name="AutoShape 3" descr="(question)">
          <a:extLst>
            <a:ext uri="{FF2B5EF4-FFF2-40B4-BE49-F238E27FC236}">
              <a16:creationId xmlns:a16="http://schemas.microsoft.com/office/drawing/2014/main" id="{BEB92FA3-27BC-48B5-B7FD-55D97AC45E5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42" name="AutoShape 3" descr="(question)">
          <a:extLst>
            <a:ext uri="{FF2B5EF4-FFF2-40B4-BE49-F238E27FC236}">
              <a16:creationId xmlns:a16="http://schemas.microsoft.com/office/drawing/2014/main" id="{ACFDE409-5443-4A29-B027-3275631F15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43" name="AutoShape 3" descr="(question)">
          <a:extLst>
            <a:ext uri="{FF2B5EF4-FFF2-40B4-BE49-F238E27FC236}">
              <a16:creationId xmlns:a16="http://schemas.microsoft.com/office/drawing/2014/main" id="{408CF3BF-D945-4586-BF11-9FCADCFF10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0</xdr:rowOff>
    </xdr:from>
    <xdr:ext cx="304800" cy="304800"/>
    <xdr:sp macro="" textlink="">
      <xdr:nvSpPr>
        <xdr:cNvPr id="944" name="AutoShape 3" descr="(question)">
          <a:extLst>
            <a:ext uri="{FF2B5EF4-FFF2-40B4-BE49-F238E27FC236}">
              <a16:creationId xmlns:a16="http://schemas.microsoft.com/office/drawing/2014/main" id="{A5B10803-B07C-4975-895E-0A033A07AD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9763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65" name="AutoShape 3" descr="(question)">
          <a:extLst>
            <a:ext uri="{FF2B5EF4-FFF2-40B4-BE49-F238E27FC236}">
              <a16:creationId xmlns:a16="http://schemas.microsoft.com/office/drawing/2014/main" id="{246B7339-0E45-454B-8174-F44624D380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66" name="AutoShape 3" descr="(question)">
          <a:extLst>
            <a:ext uri="{FF2B5EF4-FFF2-40B4-BE49-F238E27FC236}">
              <a16:creationId xmlns:a16="http://schemas.microsoft.com/office/drawing/2014/main" id="{4AC33C12-2F1E-4C28-9D16-21F5E2A0C98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67" name="AutoShape 3" descr="(question)">
          <a:extLst>
            <a:ext uri="{FF2B5EF4-FFF2-40B4-BE49-F238E27FC236}">
              <a16:creationId xmlns:a16="http://schemas.microsoft.com/office/drawing/2014/main" id="{DB9B07CB-2CB6-4714-B514-B62A82E54A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68" name="AutoShape 3" descr="(question)">
          <a:extLst>
            <a:ext uri="{FF2B5EF4-FFF2-40B4-BE49-F238E27FC236}">
              <a16:creationId xmlns:a16="http://schemas.microsoft.com/office/drawing/2014/main" id="{783F072F-F2EE-445E-8432-84AF583F20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69" name="AutoShape 3" descr="(question)">
          <a:extLst>
            <a:ext uri="{FF2B5EF4-FFF2-40B4-BE49-F238E27FC236}">
              <a16:creationId xmlns:a16="http://schemas.microsoft.com/office/drawing/2014/main" id="{65783198-0C5A-4F7F-B0A0-99968D909A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0" name="AutoShape 3" descr="(question)">
          <a:extLst>
            <a:ext uri="{FF2B5EF4-FFF2-40B4-BE49-F238E27FC236}">
              <a16:creationId xmlns:a16="http://schemas.microsoft.com/office/drawing/2014/main" id="{93AAD61B-D02F-429B-92B1-D6775C5348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1" name="AutoShape 3" descr="(question)">
          <a:extLst>
            <a:ext uri="{FF2B5EF4-FFF2-40B4-BE49-F238E27FC236}">
              <a16:creationId xmlns:a16="http://schemas.microsoft.com/office/drawing/2014/main" id="{76916C54-3E82-4EDC-9227-5C87999F883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2" name="AutoShape 3" descr="(question)">
          <a:extLst>
            <a:ext uri="{FF2B5EF4-FFF2-40B4-BE49-F238E27FC236}">
              <a16:creationId xmlns:a16="http://schemas.microsoft.com/office/drawing/2014/main" id="{4E5147D5-FBB0-412C-88A8-BDC175D07D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3" name="AutoShape 3" descr="(question)">
          <a:extLst>
            <a:ext uri="{FF2B5EF4-FFF2-40B4-BE49-F238E27FC236}">
              <a16:creationId xmlns:a16="http://schemas.microsoft.com/office/drawing/2014/main" id="{B722CAF9-C3D3-40CF-9451-429BB6AE0D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4" name="AutoShape 3" descr="(question)">
          <a:extLst>
            <a:ext uri="{FF2B5EF4-FFF2-40B4-BE49-F238E27FC236}">
              <a16:creationId xmlns:a16="http://schemas.microsoft.com/office/drawing/2014/main" id="{0DE7D5F5-C7A4-4216-A5BF-15E18A33DD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5" name="AutoShape 3" descr="(question)">
          <a:extLst>
            <a:ext uri="{FF2B5EF4-FFF2-40B4-BE49-F238E27FC236}">
              <a16:creationId xmlns:a16="http://schemas.microsoft.com/office/drawing/2014/main" id="{36AB59E3-8EC5-4569-964A-00164E464C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6" name="AutoShape 3" descr="(question)">
          <a:extLst>
            <a:ext uri="{FF2B5EF4-FFF2-40B4-BE49-F238E27FC236}">
              <a16:creationId xmlns:a16="http://schemas.microsoft.com/office/drawing/2014/main" id="{CFCC5F36-DF3A-4FA0-9496-DA04ED93326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7" name="AutoShape 3" descr="(question)">
          <a:extLst>
            <a:ext uri="{FF2B5EF4-FFF2-40B4-BE49-F238E27FC236}">
              <a16:creationId xmlns:a16="http://schemas.microsoft.com/office/drawing/2014/main" id="{5490D0AC-F941-482E-AEA8-8AB2EF2935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8" name="AutoShape 3" descr="(question)">
          <a:extLst>
            <a:ext uri="{FF2B5EF4-FFF2-40B4-BE49-F238E27FC236}">
              <a16:creationId xmlns:a16="http://schemas.microsoft.com/office/drawing/2014/main" id="{B7FBEAFE-FFE1-45C0-8726-B3E6696857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79" name="AutoShape 3" descr="(question)">
          <a:extLst>
            <a:ext uri="{FF2B5EF4-FFF2-40B4-BE49-F238E27FC236}">
              <a16:creationId xmlns:a16="http://schemas.microsoft.com/office/drawing/2014/main" id="{37BA7737-016C-4CAE-8B94-DD3C8C1B96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0" name="AutoShape 3" descr="(question)">
          <a:extLst>
            <a:ext uri="{FF2B5EF4-FFF2-40B4-BE49-F238E27FC236}">
              <a16:creationId xmlns:a16="http://schemas.microsoft.com/office/drawing/2014/main" id="{C1AC0912-9E8D-44A0-8006-F99A8F97E9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1" name="AutoShape 3" descr="(question)">
          <a:extLst>
            <a:ext uri="{FF2B5EF4-FFF2-40B4-BE49-F238E27FC236}">
              <a16:creationId xmlns:a16="http://schemas.microsoft.com/office/drawing/2014/main" id="{AABF1B8F-BFED-41B0-9343-9EAFD0759C4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2" name="AutoShape 3" descr="(question)">
          <a:extLst>
            <a:ext uri="{FF2B5EF4-FFF2-40B4-BE49-F238E27FC236}">
              <a16:creationId xmlns:a16="http://schemas.microsoft.com/office/drawing/2014/main" id="{EF9A0A57-9911-44F6-8919-3EE2048747F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3" name="AutoShape 3" descr="(question)">
          <a:extLst>
            <a:ext uri="{FF2B5EF4-FFF2-40B4-BE49-F238E27FC236}">
              <a16:creationId xmlns:a16="http://schemas.microsoft.com/office/drawing/2014/main" id="{461901B2-1A0E-434A-B158-69F06AA447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4" name="AutoShape 3" descr="(question)">
          <a:extLst>
            <a:ext uri="{FF2B5EF4-FFF2-40B4-BE49-F238E27FC236}">
              <a16:creationId xmlns:a16="http://schemas.microsoft.com/office/drawing/2014/main" id="{6A16BD32-8178-41D1-8AE4-CAD01521038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5" name="AutoShape 3" descr="(question)">
          <a:extLst>
            <a:ext uri="{FF2B5EF4-FFF2-40B4-BE49-F238E27FC236}">
              <a16:creationId xmlns:a16="http://schemas.microsoft.com/office/drawing/2014/main" id="{2DFF446E-2921-42E8-BB63-47B0AB5821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6" name="AutoShape 3" descr="(question)">
          <a:extLst>
            <a:ext uri="{FF2B5EF4-FFF2-40B4-BE49-F238E27FC236}">
              <a16:creationId xmlns:a16="http://schemas.microsoft.com/office/drawing/2014/main" id="{40A4F7A0-DC79-4657-A77E-42F60C79B6C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7" name="AutoShape 3" descr="(question)">
          <a:extLst>
            <a:ext uri="{FF2B5EF4-FFF2-40B4-BE49-F238E27FC236}">
              <a16:creationId xmlns:a16="http://schemas.microsoft.com/office/drawing/2014/main" id="{540479C4-C799-4480-824F-02E3638A84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8" name="AutoShape 3" descr="(question)">
          <a:extLst>
            <a:ext uri="{FF2B5EF4-FFF2-40B4-BE49-F238E27FC236}">
              <a16:creationId xmlns:a16="http://schemas.microsoft.com/office/drawing/2014/main" id="{A5E7F087-EAFC-4595-8269-657A587FE5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89" name="AutoShape 3" descr="(question)">
          <a:extLst>
            <a:ext uri="{FF2B5EF4-FFF2-40B4-BE49-F238E27FC236}">
              <a16:creationId xmlns:a16="http://schemas.microsoft.com/office/drawing/2014/main" id="{3DE2F3AA-2C64-4DCF-8ABC-1A9DA54F5D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0" name="AutoShape 3" descr="(question)">
          <a:extLst>
            <a:ext uri="{FF2B5EF4-FFF2-40B4-BE49-F238E27FC236}">
              <a16:creationId xmlns:a16="http://schemas.microsoft.com/office/drawing/2014/main" id="{53F16284-FF18-454F-AFD7-CCF234EE68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1" name="AutoShape 3" descr="(question)">
          <a:extLst>
            <a:ext uri="{FF2B5EF4-FFF2-40B4-BE49-F238E27FC236}">
              <a16:creationId xmlns:a16="http://schemas.microsoft.com/office/drawing/2014/main" id="{0031BBF5-F841-4159-9626-395C9A82D02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2" name="AutoShape 3" descr="(question)">
          <a:extLst>
            <a:ext uri="{FF2B5EF4-FFF2-40B4-BE49-F238E27FC236}">
              <a16:creationId xmlns:a16="http://schemas.microsoft.com/office/drawing/2014/main" id="{3AA5BF00-9DC2-43DD-8F53-1A08553A8D7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3" name="AutoShape 3" descr="(question)">
          <a:extLst>
            <a:ext uri="{FF2B5EF4-FFF2-40B4-BE49-F238E27FC236}">
              <a16:creationId xmlns:a16="http://schemas.microsoft.com/office/drawing/2014/main" id="{50D32F37-4F86-465C-A26C-FE890C90DA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4" name="AutoShape 3" descr="(question)">
          <a:extLst>
            <a:ext uri="{FF2B5EF4-FFF2-40B4-BE49-F238E27FC236}">
              <a16:creationId xmlns:a16="http://schemas.microsoft.com/office/drawing/2014/main" id="{AA99E4E2-2BD0-4345-ACC7-CE50FA54F1B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5" name="AutoShape 3" descr="(question)">
          <a:extLst>
            <a:ext uri="{FF2B5EF4-FFF2-40B4-BE49-F238E27FC236}">
              <a16:creationId xmlns:a16="http://schemas.microsoft.com/office/drawing/2014/main" id="{9D399161-71B6-4419-A2A9-FA0CA1F6798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6" name="AutoShape 3" descr="(question)">
          <a:extLst>
            <a:ext uri="{FF2B5EF4-FFF2-40B4-BE49-F238E27FC236}">
              <a16:creationId xmlns:a16="http://schemas.microsoft.com/office/drawing/2014/main" id="{5CBE55F0-4C94-4E01-98DF-DA4F2A45222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7" name="AutoShape 3" descr="(question)">
          <a:extLst>
            <a:ext uri="{FF2B5EF4-FFF2-40B4-BE49-F238E27FC236}">
              <a16:creationId xmlns:a16="http://schemas.microsoft.com/office/drawing/2014/main" id="{47666F13-AF78-44A3-B526-E7CAEEE69A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8" name="AutoShape 3" descr="(question)">
          <a:extLst>
            <a:ext uri="{FF2B5EF4-FFF2-40B4-BE49-F238E27FC236}">
              <a16:creationId xmlns:a16="http://schemas.microsoft.com/office/drawing/2014/main" id="{C1A48424-83CD-40BB-BECC-5DF90EB84E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399" name="AutoShape 3" descr="(question)">
          <a:extLst>
            <a:ext uri="{FF2B5EF4-FFF2-40B4-BE49-F238E27FC236}">
              <a16:creationId xmlns:a16="http://schemas.microsoft.com/office/drawing/2014/main" id="{86611867-FE73-4E0F-BC80-3B2C8417B5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0" name="AutoShape 3" descr="(question)">
          <a:extLst>
            <a:ext uri="{FF2B5EF4-FFF2-40B4-BE49-F238E27FC236}">
              <a16:creationId xmlns:a16="http://schemas.microsoft.com/office/drawing/2014/main" id="{BB2F3EB3-2E6B-4D3E-97AE-020B773A1C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1" name="AutoShape 3" descr="(question)">
          <a:extLst>
            <a:ext uri="{FF2B5EF4-FFF2-40B4-BE49-F238E27FC236}">
              <a16:creationId xmlns:a16="http://schemas.microsoft.com/office/drawing/2014/main" id="{D5980175-D3FB-448B-A2E5-2647128870C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2" name="AutoShape 3" descr="(question)">
          <a:extLst>
            <a:ext uri="{FF2B5EF4-FFF2-40B4-BE49-F238E27FC236}">
              <a16:creationId xmlns:a16="http://schemas.microsoft.com/office/drawing/2014/main" id="{82AE1CC9-BC59-4C51-A2C4-C5BAC20778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3" name="AutoShape 3" descr="(question)">
          <a:extLst>
            <a:ext uri="{FF2B5EF4-FFF2-40B4-BE49-F238E27FC236}">
              <a16:creationId xmlns:a16="http://schemas.microsoft.com/office/drawing/2014/main" id="{42D243EF-CFDB-4089-89BA-1A4D3C61E8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4" name="AutoShape 3" descr="(question)">
          <a:extLst>
            <a:ext uri="{FF2B5EF4-FFF2-40B4-BE49-F238E27FC236}">
              <a16:creationId xmlns:a16="http://schemas.microsoft.com/office/drawing/2014/main" id="{28884FE8-4718-40EB-8731-C10ECF5FE5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5" name="AutoShape 3" descr="(question)">
          <a:extLst>
            <a:ext uri="{FF2B5EF4-FFF2-40B4-BE49-F238E27FC236}">
              <a16:creationId xmlns:a16="http://schemas.microsoft.com/office/drawing/2014/main" id="{293A8E21-A566-427A-B40F-8E8B40608E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6" name="AutoShape 3" descr="(question)">
          <a:extLst>
            <a:ext uri="{FF2B5EF4-FFF2-40B4-BE49-F238E27FC236}">
              <a16:creationId xmlns:a16="http://schemas.microsoft.com/office/drawing/2014/main" id="{4AB2CE87-39DC-4F4C-940A-66FEE4BE2BC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7" name="AutoShape 3" descr="(question)">
          <a:extLst>
            <a:ext uri="{FF2B5EF4-FFF2-40B4-BE49-F238E27FC236}">
              <a16:creationId xmlns:a16="http://schemas.microsoft.com/office/drawing/2014/main" id="{E2764D98-ED11-4E42-88B2-66AF7D05A6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8" name="AutoShape 3" descr="(question)">
          <a:extLst>
            <a:ext uri="{FF2B5EF4-FFF2-40B4-BE49-F238E27FC236}">
              <a16:creationId xmlns:a16="http://schemas.microsoft.com/office/drawing/2014/main" id="{5BCA8299-FF89-482E-9DFF-C1D0321FC4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409" name="AutoShape 3" descr="(question)">
          <a:extLst>
            <a:ext uri="{FF2B5EF4-FFF2-40B4-BE49-F238E27FC236}">
              <a16:creationId xmlns:a16="http://schemas.microsoft.com/office/drawing/2014/main" id="{34A135FB-92C5-45E6-8C1A-768F40E36F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34678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0" name="AutoShape 3" descr="(question)">
          <a:extLst>
            <a:ext uri="{FF2B5EF4-FFF2-40B4-BE49-F238E27FC236}">
              <a16:creationId xmlns:a16="http://schemas.microsoft.com/office/drawing/2014/main" id="{A016D24A-7558-4ABD-8728-97DAAB5D12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1" name="AutoShape 3" descr="(question)">
          <a:extLst>
            <a:ext uri="{FF2B5EF4-FFF2-40B4-BE49-F238E27FC236}">
              <a16:creationId xmlns:a16="http://schemas.microsoft.com/office/drawing/2014/main" id="{FF3EC114-2F00-4BD3-8658-22B6BBDBC21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2" name="AutoShape 3" descr="(question)">
          <a:extLst>
            <a:ext uri="{FF2B5EF4-FFF2-40B4-BE49-F238E27FC236}">
              <a16:creationId xmlns:a16="http://schemas.microsoft.com/office/drawing/2014/main" id="{F8FC4689-042B-4540-B84E-DD63F5D342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3" name="AutoShape 3" descr="(question)">
          <a:extLst>
            <a:ext uri="{FF2B5EF4-FFF2-40B4-BE49-F238E27FC236}">
              <a16:creationId xmlns:a16="http://schemas.microsoft.com/office/drawing/2014/main" id="{B3AA9ABF-1EC0-4E53-A615-A95FD22B57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4" name="AutoShape 3" descr="(question)">
          <a:extLst>
            <a:ext uri="{FF2B5EF4-FFF2-40B4-BE49-F238E27FC236}">
              <a16:creationId xmlns:a16="http://schemas.microsoft.com/office/drawing/2014/main" id="{6C9D1E03-B176-4321-BB10-BFF14B5A39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5" name="AutoShape 3" descr="(question)">
          <a:extLst>
            <a:ext uri="{FF2B5EF4-FFF2-40B4-BE49-F238E27FC236}">
              <a16:creationId xmlns:a16="http://schemas.microsoft.com/office/drawing/2014/main" id="{221210D9-7C08-4EAD-BAC5-432AF08B2FB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6" name="AutoShape 3" descr="(question)">
          <a:extLst>
            <a:ext uri="{FF2B5EF4-FFF2-40B4-BE49-F238E27FC236}">
              <a16:creationId xmlns:a16="http://schemas.microsoft.com/office/drawing/2014/main" id="{1F6B6370-A9AE-44A6-8A35-40EF15A8D5D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7" name="AutoShape 3" descr="(question)">
          <a:extLst>
            <a:ext uri="{FF2B5EF4-FFF2-40B4-BE49-F238E27FC236}">
              <a16:creationId xmlns:a16="http://schemas.microsoft.com/office/drawing/2014/main" id="{788772F0-E4FA-4993-BB99-B670029FE0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8" name="AutoShape 3" descr="(question)">
          <a:extLst>
            <a:ext uri="{FF2B5EF4-FFF2-40B4-BE49-F238E27FC236}">
              <a16:creationId xmlns:a16="http://schemas.microsoft.com/office/drawing/2014/main" id="{027634AD-C38F-468F-971D-10439B967A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19" name="AutoShape 3" descr="(question)">
          <a:extLst>
            <a:ext uri="{FF2B5EF4-FFF2-40B4-BE49-F238E27FC236}">
              <a16:creationId xmlns:a16="http://schemas.microsoft.com/office/drawing/2014/main" id="{7546989D-51B2-4B3D-95AD-7C41A5D848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0" name="AutoShape 3" descr="(question)">
          <a:extLst>
            <a:ext uri="{FF2B5EF4-FFF2-40B4-BE49-F238E27FC236}">
              <a16:creationId xmlns:a16="http://schemas.microsoft.com/office/drawing/2014/main" id="{C79FBCB3-8FC0-4A85-B4A0-E069E38976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1" name="AutoShape 3" descr="(question)">
          <a:extLst>
            <a:ext uri="{FF2B5EF4-FFF2-40B4-BE49-F238E27FC236}">
              <a16:creationId xmlns:a16="http://schemas.microsoft.com/office/drawing/2014/main" id="{2F05A625-669E-4B98-86B1-41CF820A49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2" name="AutoShape 3" descr="(question)">
          <a:extLst>
            <a:ext uri="{FF2B5EF4-FFF2-40B4-BE49-F238E27FC236}">
              <a16:creationId xmlns:a16="http://schemas.microsoft.com/office/drawing/2014/main" id="{B785C4D9-DF59-48EE-851E-B468B74F07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3" name="AutoShape 3" descr="(question)">
          <a:extLst>
            <a:ext uri="{FF2B5EF4-FFF2-40B4-BE49-F238E27FC236}">
              <a16:creationId xmlns:a16="http://schemas.microsoft.com/office/drawing/2014/main" id="{2BA3BE69-A461-4D1C-9C14-1996A02622B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4" name="AutoShape 3" descr="(question)">
          <a:extLst>
            <a:ext uri="{FF2B5EF4-FFF2-40B4-BE49-F238E27FC236}">
              <a16:creationId xmlns:a16="http://schemas.microsoft.com/office/drawing/2014/main" id="{662D99D2-B43F-4516-A947-ACB6A34BDE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5" name="AutoShape 3" descr="(question)">
          <a:extLst>
            <a:ext uri="{FF2B5EF4-FFF2-40B4-BE49-F238E27FC236}">
              <a16:creationId xmlns:a16="http://schemas.microsoft.com/office/drawing/2014/main" id="{57980CF3-9E92-4230-B00E-6CAB1D4938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6" name="AutoShape 3" descr="(question)">
          <a:extLst>
            <a:ext uri="{FF2B5EF4-FFF2-40B4-BE49-F238E27FC236}">
              <a16:creationId xmlns:a16="http://schemas.microsoft.com/office/drawing/2014/main" id="{D65BE211-8B31-4163-A156-BDADF2EB1C6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7" name="AutoShape 3" descr="(question)">
          <a:extLst>
            <a:ext uri="{FF2B5EF4-FFF2-40B4-BE49-F238E27FC236}">
              <a16:creationId xmlns:a16="http://schemas.microsoft.com/office/drawing/2014/main" id="{41AA8E00-50E1-4049-B3AF-9BDD1E12B2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8" name="AutoShape 3" descr="(question)">
          <a:extLst>
            <a:ext uri="{FF2B5EF4-FFF2-40B4-BE49-F238E27FC236}">
              <a16:creationId xmlns:a16="http://schemas.microsoft.com/office/drawing/2014/main" id="{8B18AEBC-3922-4107-8CA9-A64B8E422F6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29" name="AutoShape 3" descr="(question)">
          <a:extLst>
            <a:ext uri="{FF2B5EF4-FFF2-40B4-BE49-F238E27FC236}">
              <a16:creationId xmlns:a16="http://schemas.microsoft.com/office/drawing/2014/main" id="{F8386C66-6948-43F8-92FA-4FC2BC6730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0" name="AutoShape 3" descr="(question)">
          <a:extLst>
            <a:ext uri="{FF2B5EF4-FFF2-40B4-BE49-F238E27FC236}">
              <a16:creationId xmlns:a16="http://schemas.microsoft.com/office/drawing/2014/main" id="{8DA1FB2D-93D9-45E6-BA88-7C2BB6026A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1" name="AutoShape 3" descr="(question)">
          <a:extLst>
            <a:ext uri="{FF2B5EF4-FFF2-40B4-BE49-F238E27FC236}">
              <a16:creationId xmlns:a16="http://schemas.microsoft.com/office/drawing/2014/main" id="{5B087D0F-4E90-47FB-B415-E45037A9A6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2" name="AutoShape 3" descr="(question)">
          <a:extLst>
            <a:ext uri="{FF2B5EF4-FFF2-40B4-BE49-F238E27FC236}">
              <a16:creationId xmlns:a16="http://schemas.microsoft.com/office/drawing/2014/main" id="{78C5AA32-4EE5-4699-9789-8DECE38F19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3" name="AutoShape 3" descr="(question)">
          <a:extLst>
            <a:ext uri="{FF2B5EF4-FFF2-40B4-BE49-F238E27FC236}">
              <a16:creationId xmlns:a16="http://schemas.microsoft.com/office/drawing/2014/main" id="{827E9CEA-2F40-498D-AB01-A1DC39A2CD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4" name="AutoShape 3" descr="(question)">
          <a:extLst>
            <a:ext uri="{FF2B5EF4-FFF2-40B4-BE49-F238E27FC236}">
              <a16:creationId xmlns:a16="http://schemas.microsoft.com/office/drawing/2014/main" id="{EEA5CE21-E281-4F12-9BC5-B8AB39FBC3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5" name="AutoShape 3" descr="(question)">
          <a:extLst>
            <a:ext uri="{FF2B5EF4-FFF2-40B4-BE49-F238E27FC236}">
              <a16:creationId xmlns:a16="http://schemas.microsoft.com/office/drawing/2014/main" id="{D5A0525A-E059-45BC-A830-CBF493F5EE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6" name="AutoShape 3" descr="(question)">
          <a:extLst>
            <a:ext uri="{FF2B5EF4-FFF2-40B4-BE49-F238E27FC236}">
              <a16:creationId xmlns:a16="http://schemas.microsoft.com/office/drawing/2014/main" id="{520B585C-E647-4DFC-AB0E-6935D4A4A7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7" name="AutoShape 3" descr="(question)">
          <a:extLst>
            <a:ext uri="{FF2B5EF4-FFF2-40B4-BE49-F238E27FC236}">
              <a16:creationId xmlns:a16="http://schemas.microsoft.com/office/drawing/2014/main" id="{21E82A08-18CA-459A-B2F2-252BF71920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8" name="AutoShape 3" descr="(question)">
          <a:extLst>
            <a:ext uri="{FF2B5EF4-FFF2-40B4-BE49-F238E27FC236}">
              <a16:creationId xmlns:a16="http://schemas.microsoft.com/office/drawing/2014/main" id="{E80B16A8-1CB8-4C0F-8701-57521EA2CD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39" name="AutoShape 3" descr="(question)">
          <a:extLst>
            <a:ext uri="{FF2B5EF4-FFF2-40B4-BE49-F238E27FC236}">
              <a16:creationId xmlns:a16="http://schemas.microsoft.com/office/drawing/2014/main" id="{C38B37EF-8777-4FF7-A3DF-A7279ACB83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0" name="AutoShape 3" descr="(question)">
          <a:extLst>
            <a:ext uri="{FF2B5EF4-FFF2-40B4-BE49-F238E27FC236}">
              <a16:creationId xmlns:a16="http://schemas.microsoft.com/office/drawing/2014/main" id="{431FEE7D-7A75-4218-9186-FA69C642A1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1" name="AutoShape 3" descr="(question)">
          <a:extLst>
            <a:ext uri="{FF2B5EF4-FFF2-40B4-BE49-F238E27FC236}">
              <a16:creationId xmlns:a16="http://schemas.microsoft.com/office/drawing/2014/main" id="{940F21CC-364E-407D-AC00-D5F153CEF48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2" name="AutoShape 3" descr="(question)">
          <a:extLst>
            <a:ext uri="{FF2B5EF4-FFF2-40B4-BE49-F238E27FC236}">
              <a16:creationId xmlns:a16="http://schemas.microsoft.com/office/drawing/2014/main" id="{FD0589F6-2695-4101-A7FB-504D095050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3" name="AutoShape 3" descr="(question)">
          <a:extLst>
            <a:ext uri="{FF2B5EF4-FFF2-40B4-BE49-F238E27FC236}">
              <a16:creationId xmlns:a16="http://schemas.microsoft.com/office/drawing/2014/main" id="{9FC39257-BDFE-4D4C-9217-14314440BFF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4" name="AutoShape 3" descr="(question)">
          <a:extLst>
            <a:ext uri="{FF2B5EF4-FFF2-40B4-BE49-F238E27FC236}">
              <a16:creationId xmlns:a16="http://schemas.microsoft.com/office/drawing/2014/main" id="{968BFF90-A537-4880-831F-CD8F10F85A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5" name="AutoShape 3" descr="(question)">
          <a:extLst>
            <a:ext uri="{FF2B5EF4-FFF2-40B4-BE49-F238E27FC236}">
              <a16:creationId xmlns:a16="http://schemas.microsoft.com/office/drawing/2014/main" id="{6805B977-AD68-46DD-8262-37C7A8A89D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6" name="AutoShape 3" descr="(question)">
          <a:extLst>
            <a:ext uri="{FF2B5EF4-FFF2-40B4-BE49-F238E27FC236}">
              <a16:creationId xmlns:a16="http://schemas.microsoft.com/office/drawing/2014/main" id="{4DFA771F-5673-4D56-98AC-787403D3BA5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7" name="AutoShape 3" descr="(question)">
          <a:extLst>
            <a:ext uri="{FF2B5EF4-FFF2-40B4-BE49-F238E27FC236}">
              <a16:creationId xmlns:a16="http://schemas.microsoft.com/office/drawing/2014/main" id="{107EEC58-5A25-4CDE-8973-80F74AAC4A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8" name="AutoShape 3" descr="(question)">
          <a:extLst>
            <a:ext uri="{FF2B5EF4-FFF2-40B4-BE49-F238E27FC236}">
              <a16:creationId xmlns:a16="http://schemas.microsoft.com/office/drawing/2014/main" id="{5661A0B9-D61B-433D-BA9B-FEB735EDF4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49" name="AutoShape 3" descr="(question)">
          <a:extLst>
            <a:ext uri="{FF2B5EF4-FFF2-40B4-BE49-F238E27FC236}">
              <a16:creationId xmlns:a16="http://schemas.microsoft.com/office/drawing/2014/main" id="{8B59EEA1-6A77-4300-A77D-07016AC13D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0" name="AutoShape 3" descr="(question)">
          <a:extLst>
            <a:ext uri="{FF2B5EF4-FFF2-40B4-BE49-F238E27FC236}">
              <a16:creationId xmlns:a16="http://schemas.microsoft.com/office/drawing/2014/main" id="{DE955A39-7C23-4B50-A45C-3B2D2BE7A0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1" name="AutoShape 3" descr="(question)">
          <a:extLst>
            <a:ext uri="{FF2B5EF4-FFF2-40B4-BE49-F238E27FC236}">
              <a16:creationId xmlns:a16="http://schemas.microsoft.com/office/drawing/2014/main" id="{1C310A21-5A96-4733-9944-FB756348B3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2" name="AutoShape 3" descr="(question)">
          <a:extLst>
            <a:ext uri="{FF2B5EF4-FFF2-40B4-BE49-F238E27FC236}">
              <a16:creationId xmlns:a16="http://schemas.microsoft.com/office/drawing/2014/main" id="{24EFC8C3-904C-4CE9-B8C9-7E82B39736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3" name="AutoShape 3" descr="(question)">
          <a:extLst>
            <a:ext uri="{FF2B5EF4-FFF2-40B4-BE49-F238E27FC236}">
              <a16:creationId xmlns:a16="http://schemas.microsoft.com/office/drawing/2014/main" id="{2D7FC988-5CE8-4038-BACD-4889277587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4" name="AutoShape 3" descr="(question)">
          <a:extLst>
            <a:ext uri="{FF2B5EF4-FFF2-40B4-BE49-F238E27FC236}">
              <a16:creationId xmlns:a16="http://schemas.microsoft.com/office/drawing/2014/main" id="{22044808-5EA7-4D34-B943-316D4CD16B3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269206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5" name="AutoShape 3" descr="(question)">
          <a:extLst>
            <a:ext uri="{FF2B5EF4-FFF2-40B4-BE49-F238E27FC236}">
              <a16:creationId xmlns:a16="http://schemas.microsoft.com/office/drawing/2014/main" id="{00AA8296-AEA8-475F-B5AF-D5F3AC0DC8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6" name="AutoShape 3" descr="(question)">
          <a:extLst>
            <a:ext uri="{FF2B5EF4-FFF2-40B4-BE49-F238E27FC236}">
              <a16:creationId xmlns:a16="http://schemas.microsoft.com/office/drawing/2014/main" id="{20C2170C-E389-4A78-931D-6B0D4E06A59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7" name="AutoShape 3" descr="(question)">
          <a:extLst>
            <a:ext uri="{FF2B5EF4-FFF2-40B4-BE49-F238E27FC236}">
              <a16:creationId xmlns:a16="http://schemas.microsoft.com/office/drawing/2014/main" id="{568BDAED-EDB7-4C74-AFD3-093BBBB996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8" name="AutoShape 3" descr="(question)">
          <a:extLst>
            <a:ext uri="{FF2B5EF4-FFF2-40B4-BE49-F238E27FC236}">
              <a16:creationId xmlns:a16="http://schemas.microsoft.com/office/drawing/2014/main" id="{18088911-BD43-4E7A-BFE4-8531F6E181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59" name="AutoShape 3" descr="(question)">
          <a:extLst>
            <a:ext uri="{FF2B5EF4-FFF2-40B4-BE49-F238E27FC236}">
              <a16:creationId xmlns:a16="http://schemas.microsoft.com/office/drawing/2014/main" id="{3E048F68-1A27-417C-A33D-0F38ADCD3C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0" name="AutoShape 3" descr="(question)">
          <a:extLst>
            <a:ext uri="{FF2B5EF4-FFF2-40B4-BE49-F238E27FC236}">
              <a16:creationId xmlns:a16="http://schemas.microsoft.com/office/drawing/2014/main" id="{4197C7F1-8CB0-4C5D-A1AF-1341187F83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1" name="AutoShape 3" descr="(question)">
          <a:extLst>
            <a:ext uri="{FF2B5EF4-FFF2-40B4-BE49-F238E27FC236}">
              <a16:creationId xmlns:a16="http://schemas.microsoft.com/office/drawing/2014/main" id="{225CD382-BD11-486A-BB4E-EB326884B4F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2" name="AutoShape 3" descr="(question)">
          <a:extLst>
            <a:ext uri="{FF2B5EF4-FFF2-40B4-BE49-F238E27FC236}">
              <a16:creationId xmlns:a16="http://schemas.microsoft.com/office/drawing/2014/main" id="{3A51DB8C-AEE7-4EDC-B39D-444F3E7B04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3" name="AutoShape 3" descr="(question)">
          <a:extLst>
            <a:ext uri="{FF2B5EF4-FFF2-40B4-BE49-F238E27FC236}">
              <a16:creationId xmlns:a16="http://schemas.microsoft.com/office/drawing/2014/main" id="{8B8E65A5-012E-48BF-BB49-D748CEFE9B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4" name="AutoShape 3" descr="(question)">
          <a:extLst>
            <a:ext uri="{FF2B5EF4-FFF2-40B4-BE49-F238E27FC236}">
              <a16:creationId xmlns:a16="http://schemas.microsoft.com/office/drawing/2014/main" id="{5678D66C-5C07-4393-A0C4-91570A7FB5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5" name="AutoShape 3" descr="(question)">
          <a:extLst>
            <a:ext uri="{FF2B5EF4-FFF2-40B4-BE49-F238E27FC236}">
              <a16:creationId xmlns:a16="http://schemas.microsoft.com/office/drawing/2014/main" id="{3E3DC1DC-E15F-4725-895A-A7F09F9780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6" name="AutoShape 3" descr="(question)">
          <a:extLst>
            <a:ext uri="{FF2B5EF4-FFF2-40B4-BE49-F238E27FC236}">
              <a16:creationId xmlns:a16="http://schemas.microsoft.com/office/drawing/2014/main" id="{74D196F0-1458-4A22-98F3-E56E166580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7" name="AutoShape 3" descr="(question)">
          <a:extLst>
            <a:ext uri="{FF2B5EF4-FFF2-40B4-BE49-F238E27FC236}">
              <a16:creationId xmlns:a16="http://schemas.microsoft.com/office/drawing/2014/main" id="{EB8DFC9E-BBC3-4D64-9479-1501942712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8" name="AutoShape 3" descr="(question)">
          <a:extLst>
            <a:ext uri="{FF2B5EF4-FFF2-40B4-BE49-F238E27FC236}">
              <a16:creationId xmlns:a16="http://schemas.microsoft.com/office/drawing/2014/main" id="{D2A02E3A-96B6-4ACD-AC37-F88EC23F2A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69" name="AutoShape 3" descr="(question)">
          <a:extLst>
            <a:ext uri="{FF2B5EF4-FFF2-40B4-BE49-F238E27FC236}">
              <a16:creationId xmlns:a16="http://schemas.microsoft.com/office/drawing/2014/main" id="{E387A20E-37B1-4842-9B79-8F942337B1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0" name="AutoShape 3" descr="(question)">
          <a:extLst>
            <a:ext uri="{FF2B5EF4-FFF2-40B4-BE49-F238E27FC236}">
              <a16:creationId xmlns:a16="http://schemas.microsoft.com/office/drawing/2014/main" id="{EFEDBA63-30DA-447E-9364-016E70F2D3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1" name="AutoShape 3" descr="(question)">
          <a:extLst>
            <a:ext uri="{FF2B5EF4-FFF2-40B4-BE49-F238E27FC236}">
              <a16:creationId xmlns:a16="http://schemas.microsoft.com/office/drawing/2014/main" id="{EC54DA07-28E0-498C-B757-AF207F7E353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2" name="AutoShape 3" descr="(question)">
          <a:extLst>
            <a:ext uri="{FF2B5EF4-FFF2-40B4-BE49-F238E27FC236}">
              <a16:creationId xmlns:a16="http://schemas.microsoft.com/office/drawing/2014/main" id="{CCF26403-5F64-420B-B647-9BDC7D7B570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3" name="AutoShape 3" descr="(question)">
          <a:extLst>
            <a:ext uri="{FF2B5EF4-FFF2-40B4-BE49-F238E27FC236}">
              <a16:creationId xmlns:a16="http://schemas.microsoft.com/office/drawing/2014/main" id="{00728360-4D5F-478B-A18F-EE179DB7C1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4" name="AutoShape 3" descr="(question)">
          <a:extLst>
            <a:ext uri="{FF2B5EF4-FFF2-40B4-BE49-F238E27FC236}">
              <a16:creationId xmlns:a16="http://schemas.microsoft.com/office/drawing/2014/main" id="{4FADC66E-FC88-4DBB-B091-7B96DA96F1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5" name="AutoShape 3" descr="(question)">
          <a:extLst>
            <a:ext uri="{FF2B5EF4-FFF2-40B4-BE49-F238E27FC236}">
              <a16:creationId xmlns:a16="http://schemas.microsoft.com/office/drawing/2014/main" id="{062FAA3B-ABA6-4F7C-B30C-E914158FE0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6" name="AutoShape 3" descr="(question)">
          <a:extLst>
            <a:ext uri="{FF2B5EF4-FFF2-40B4-BE49-F238E27FC236}">
              <a16:creationId xmlns:a16="http://schemas.microsoft.com/office/drawing/2014/main" id="{62C88130-55E9-42FB-8779-1611A93E4D4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7" name="AutoShape 3" descr="(question)">
          <a:extLst>
            <a:ext uri="{FF2B5EF4-FFF2-40B4-BE49-F238E27FC236}">
              <a16:creationId xmlns:a16="http://schemas.microsoft.com/office/drawing/2014/main" id="{EE769564-E162-4A84-9784-B8D0765C84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8" name="AutoShape 3" descr="(question)">
          <a:extLst>
            <a:ext uri="{FF2B5EF4-FFF2-40B4-BE49-F238E27FC236}">
              <a16:creationId xmlns:a16="http://schemas.microsoft.com/office/drawing/2014/main" id="{24E87FBE-D888-471B-82AA-71778B1B51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79" name="AutoShape 3" descr="(question)">
          <a:extLst>
            <a:ext uri="{FF2B5EF4-FFF2-40B4-BE49-F238E27FC236}">
              <a16:creationId xmlns:a16="http://schemas.microsoft.com/office/drawing/2014/main" id="{1BE66E4F-ABBC-4DCD-8500-D0C55100C8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0" name="AutoShape 3" descr="(question)">
          <a:extLst>
            <a:ext uri="{FF2B5EF4-FFF2-40B4-BE49-F238E27FC236}">
              <a16:creationId xmlns:a16="http://schemas.microsoft.com/office/drawing/2014/main" id="{2102F4AA-9CD0-4580-A05F-AF9E3D6689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1" name="AutoShape 3" descr="(question)">
          <a:extLst>
            <a:ext uri="{FF2B5EF4-FFF2-40B4-BE49-F238E27FC236}">
              <a16:creationId xmlns:a16="http://schemas.microsoft.com/office/drawing/2014/main" id="{38B4371D-2BEC-4800-B101-34BE6638DB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2" name="AutoShape 3" descr="(question)">
          <a:extLst>
            <a:ext uri="{FF2B5EF4-FFF2-40B4-BE49-F238E27FC236}">
              <a16:creationId xmlns:a16="http://schemas.microsoft.com/office/drawing/2014/main" id="{6E0DC461-7B3D-426E-8278-E97E86B350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3" name="AutoShape 3" descr="(question)">
          <a:extLst>
            <a:ext uri="{FF2B5EF4-FFF2-40B4-BE49-F238E27FC236}">
              <a16:creationId xmlns:a16="http://schemas.microsoft.com/office/drawing/2014/main" id="{857C71AC-A626-4CA2-86AE-F13B2D32DE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4" name="AutoShape 3" descr="(question)">
          <a:extLst>
            <a:ext uri="{FF2B5EF4-FFF2-40B4-BE49-F238E27FC236}">
              <a16:creationId xmlns:a16="http://schemas.microsoft.com/office/drawing/2014/main" id="{561F45CD-AEB0-4CAA-8781-D849089D9E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5" name="AutoShape 3" descr="(question)">
          <a:extLst>
            <a:ext uri="{FF2B5EF4-FFF2-40B4-BE49-F238E27FC236}">
              <a16:creationId xmlns:a16="http://schemas.microsoft.com/office/drawing/2014/main" id="{B97497DD-D605-4FF3-9169-08824E06B0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6" name="AutoShape 3" descr="(question)">
          <a:extLst>
            <a:ext uri="{FF2B5EF4-FFF2-40B4-BE49-F238E27FC236}">
              <a16:creationId xmlns:a16="http://schemas.microsoft.com/office/drawing/2014/main" id="{9CDC1DC8-8E0A-4F09-94FB-03920902C0B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7" name="AutoShape 3" descr="(question)">
          <a:extLst>
            <a:ext uri="{FF2B5EF4-FFF2-40B4-BE49-F238E27FC236}">
              <a16:creationId xmlns:a16="http://schemas.microsoft.com/office/drawing/2014/main" id="{9C528A78-FBD2-4489-8BB1-4B08CA8FF5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8" name="AutoShape 3" descr="(question)">
          <a:extLst>
            <a:ext uri="{FF2B5EF4-FFF2-40B4-BE49-F238E27FC236}">
              <a16:creationId xmlns:a16="http://schemas.microsoft.com/office/drawing/2014/main" id="{0EE85C6F-0016-484C-89D1-1B8758D3F2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89" name="AutoShape 3" descr="(question)">
          <a:extLst>
            <a:ext uri="{FF2B5EF4-FFF2-40B4-BE49-F238E27FC236}">
              <a16:creationId xmlns:a16="http://schemas.microsoft.com/office/drawing/2014/main" id="{7DDCD2D1-3732-4006-801B-259D5517397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0" name="AutoShape 3" descr="(question)">
          <a:extLst>
            <a:ext uri="{FF2B5EF4-FFF2-40B4-BE49-F238E27FC236}">
              <a16:creationId xmlns:a16="http://schemas.microsoft.com/office/drawing/2014/main" id="{EB10C9F1-AA4D-4C25-8E97-69398EB595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1" name="AutoShape 3" descr="(question)">
          <a:extLst>
            <a:ext uri="{FF2B5EF4-FFF2-40B4-BE49-F238E27FC236}">
              <a16:creationId xmlns:a16="http://schemas.microsoft.com/office/drawing/2014/main" id="{3284A7D2-2D79-4E91-B56B-99A483F1C58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2" name="AutoShape 3" descr="(question)">
          <a:extLst>
            <a:ext uri="{FF2B5EF4-FFF2-40B4-BE49-F238E27FC236}">
              <a16:creationId xmlns:a16="http://schemas.microsoft.com/office/drawing/2014/main" id="{14C1D5EE-80A5-4B14-B6FB-98445D7F45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3" name="AutoShape 3" descr="(question)">
          <a:extLst>
            <a:ext uri="{FF2B5EF4-FFF2-40B4-BE49-F238E27FC236}">
              <a16:creationId xmlns:a16="http://schemas.microsoft.com/office/drawing/2014/main" id="{FDE5524A-8F72-41FE-B180-FD677B0FAC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4" name="AutoShape 3" descr="(question)">
          <a:extLst>
            <a:ext uri="{FF2B5EF4-FFF2-40B4-BE49-F238E27FC236}">
              <a16:creationId xmlns:a16="http://schemas.microsoft.com/office/drawing/2014/main" id="{99F1B758-8629-48F3-92F4-3169B564A8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5" name="AutoShape 3" descr="(question)">
          <a:extLst>
            <a:ext uri="{FF2B5EF4-FFF2-40B4-BE49-F238E27FC236}">
              <a16:creationId xmlns:a16="http://schemas.microsoft.com/office/drawing/2014/main" id="{BC54B678-A00C-4762-B128-D24C1140DE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6" name="AutoShape 3" descr="(question)">
          <a:extLst>
            <a:ext uri="{FF2B5EF4-FFF2-40B4-BE49-F238E27FC236}">
              <a16:creationId xmlns:a16="http://schemas.microsoft.com/office/drawing/2014/main" id="{D21D0BD4-5B0F-458E-9CC4-9606231783C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7" name="AutoShape 3" descr="(question)">
          <a:extLst>
            <a:ext uri="{FF2B5EF4-FFF2-40B4-BE49-F238E27FC236}">
              <a16:creationId xmlns:a16="http://schemas.microsoft.com/office/drawing/2014/main" id="{CF314DB7-340B-4BB1-93C8-8212C9EFAC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8" name="AutoShape 3" descr="(question)">
          <a:extLst>
            <a:ext uri="{FF2B5EF4-FFF2-40B4-BE49-F238E27FC236}">
              <a16:creationId xmlns:a16="http://schemas.microsoft.com/office/drawing/2014/main" id="{1FCA3DC0-865A-489C-9785-63B9BCBAC63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499" name="AutoShape 3" descr="(question)">
          <a:extLst>
            <a:ext uri="{FF2B5EF4-FFF2-40B4-BE49-F238E27FC236}">
              <a16:creationId xmlns:a16="http://schemas.microsoft.com/office/drawing/2014/main" id="{47DD583D-1282-49B6-BBA3-D3A4126C2A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303734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0" name="AutoShape 3" descr="(question)">
          <a:extLst>
            <a:ext uri="{FF2B5EF4-FFF2-40B4-BE49-F238E27FC236}">
              <a16:creationId xmlns:a16="http://schemas.microsoft.com/office/drawing/2014/main" id="{CC7CB84E-4499-4776-B262-C29C384252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1" name="AutoShape 3" descr="(question)">
          <a:extLst>
            <a:ext uri="{FF2B5EF4-FFF2-40B4-BE49-F238E27FC236}">
              <a16:creationId xmlns:a16="http://schemas.microsoft.com/office/drawing/2014/main" id="{15CC733F-76F3-48E0-B51E-9D68FFDC8F0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2" name="AutoShape 3" descr="(question)">
          <a:extLst>
            <a:ext uri="{FF2B5EF4-FFF2-40B4-BE49-F238E27FC236}">
              <a16:creationId xmlns:a16="http://schemas.microsoft.com/office/drawing/2014/main" id="{D57DFCFB-EF82-4208-8B2E-D179EAB629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3" name="AutoShape 3" descr="(question)">
          <a:extLst>
            <a:ext uri="{FF2B5EF4-FFF2-40B4-BE49-F238E27FC236}">
              <a16:creationId xmlns:a16="http://schemas.microsoft.com/office/drawing/2014/main" id="{C8368EF4-2455-4850-9E0A-9B41BD7669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4" name="AutoShape 3" descr="(question)">
          <a:extLst>
            <a:ext uri="{FF2B5EF4-FFF2-40B4-BE49-F238E27FC236}">
              <a16:creationId xmlns:a16="http://schemas.microsoft.com/office/drawing/2014/main" id="{741526C4-F89A-43F5-BFA3-E9A176786D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5" name="AutoShape 3" descr="(question)">
          <a:extLst>
            <a:ext uri="{FF2B5EF4-FFF2-40B4-BE49-F238E27FC236}">
              <a16:creationId xmlns:a16="http://schemas.microsoft.com/office/drawing/2014/main" id="{9F5EE56B-2EB3-4E5B-862B-EB78FB71C6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6" name="AutoShape 3" descr="(question)">
          <a:extLst>
            <a:ext uri="{FF2B5EF4-FFF2-40B4-BE49-F238E27FC236}">
              <a16:creationId xmlns:a16="http://schemas.microsoft.com/office/drawing/2014/main" id="{9AA3851A-247F-49F3-A811-3645758D140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7" name="AutoShape 3" descr="(question)">
          <a:extLst>
            <a:ext uri="{FF2B5EF4-FFF2-40B4-BE49-F238E27FC236}">
              <a16:creationId xmlns:a16="http://schemas.microsoft.com/office/drawing/2014/main" id="{F0D76056-8BB2-4A28-BBC0-25F9443EC4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8" name="AutoShape 3" descr="(question)">
          <a:extLst>
            <a:ext uri="{FF2B5EF4-FFF2-40B4-BE49-F238E27FC236}">
              <a16:creationId xmlns:a16="http://schemas.microsoft.com/office/drawing/2014/main" id="{7988CF43-66CD-4C89-8824-395868F442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09" name="AutoShape 3" descr="(question)">
          <a:extLst>
            <a:ext uri="{FF2B5EF4-FFF2-40B4-BE49-F238E27FC236}">
              <a16:creationId xmlns:a16="http://schemas.microsoft.com/office/drawing/2014/main" id="{D1AD6FD0-82B2-4F90-AE9B-C59FB40DF8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10" name="AutoShape 3" descr="(question)">
          <a:extLst>
            <a:ext uri="{FF2B5EF4-FFF2-40B4-BE49-F238E27FC236}">
              <a16:creationId xmlns:a16="http://schemas.microsoft.com/office/drawing/2014/main" id="{B377B3B4-A010-4E9B-A0E6-DBE18FCBC2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11" name="AutoShape 3" descr="(question)">
          <a:extLst>
            <a:ext uri="{FF2B5EF4-FFF2-40B4-BE49-F238E27FC236}">
              <a16:creationId xmlns:a16="http://schemas.microsoft.com/office/drawing/2014/main" id="{16C72F59-A635-4C3B-91CD-87E7E843DE6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12" name="AutoShape 3" descr="(question)">
          <a:extLst>
            <a:ext uri="{FF2B5EF4-FFF2-40B4-BE49-F238E27FC236}">
              <a16:creationId xmlns:a16="http://schemas.microsoft.com/office/drawing/2014/main" id="{7A57DD1C-66C1-4CE6-BBF2-F5B2847194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13" name="AutoShape 3" descr="(question)">
          <a:extLst>
            <a:ext uri="{FF2B5EF4-FFF2-40B4-BE49-F238E27FC236}">
              <a16:creationId xmlns:a16="http://schemas.microsoft.com/office/drawing/2014/main" id="{8114E804-0A1C-4478-8C7B-A30EDC20FA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514" name="AutoShape 3" descr="(question)">
          <a:extLst>
            <a:ext uri="{FF2B5EF4-FFF2-40B4-BE49-F238E27FC236}">
              <a16:creationId xmlns:a16="http://schemas.microsoft.com/office/drawing/2014/main" id="{D66642C1-4188-4F06-8AA8-B35617C890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15" name="AutoShape 3" descr="(question)">
          <a:extLst>
            <a:ext uri="{FF2B5EF4-FFF2-40B4-BE49-F238E27FC236}">
              <a16:creationId xmlns:a16="http://schemas.microsoft.com/office/drawing/2014/main" id="{9A7619CD-6696-4959-8847-A4DC3291AE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16" name="AutoShape 3" descr="(question)">
          <a:extLst>
            <a:ext uri="{FF2B5EF4-FFF2-40B4-BE49-F238E27FC236}">
              <a16:creationId xmlns:a16="http://schemas.microsoft.com/office/drawing/2014/main" id="{3B0C62B3-5B80-4DAE-9592-A9B0AB4B0BF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17" name="AutoShape 3" descr="(question)">
          <a:extLst>
            <a:ext uri="{FF2B5EF4-FFF2-40B4-BE49-F238E27FC236}">
              <a16:creationId xmlns:a16="http://schemas.microsoft.com/office/drawing/2014/main" id="{915D17D6-46AA-425F-AD66-F8301EC964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18" name="AutoShape 3" descr="(question)">
          <a:extLst>
            <a:ext uri="{FF2B5EF4-FFF2-40B4-BE49-F238E27FC236}">
              <a16:creationId xmlns:a16="http://schemas.microsoft.com/office/drawing/2014/main" id="{662B68F2-8026-4BE5-A41B-EC322ECB12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19" name="AutoShape 3" descr="(question)">
          <a:extLst>
            <a:ext uri="{FF2B5EF4-FFF2-40B4-BE49-F238E27FC236}">
              <a16:creationId xmlns:a16="http://schemas.microsoft.com/office/drawing/2014/main" id="{41C7846E-DBE6-48AC-9D84-2785FC2FB6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0" name="AutoShape 3" descr="(question)">
          <a:extLst>
            <a:ext uri="{FF2B5EF4-FFF2-40B4-BE49-F238E27FC236}">
              <a16:creationId xmlns:a16="http://schemas.microsoft.com/office/drawing/2014/main" id="{0B830BF0-EDA8-4165-9B6F-F9D4F2669F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1" name="AutoShape 3" descr="(question)">
          <a:extLst>
            <a:ext uri="{FF2B5EF4-FFF2-40B4-BE49-F238E27FC236}">
              <a16:creationId xmlns:a16="http://schemas.microsoft.com/office/drawing/2014/main" id="{AD3F2094-A480-4110-8B25-493924587E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2" name="AutoShape 3" descr="(question)">
          <a:extLst>
            <a:ext uri="{FF2B5EF4-FFF2-40B4-BE49-F238E27FC236}">
              <a16:creationId xmlns:a16="http://schemas.microsoft.com/office/drawing/2014/main" id="{AEA30255-6F7F-4E38-B2BB-2B7E6EFD1F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3" name="AutoShape 3" descr="(question)">
          <a:extLst>
            <a:ext uri="{FF2B5EF4-FFF2-40B4-BE49-F238E27FC236}">
              <a16:creationId xmlns:a16="http://schemas.microsoft.com/office/drawing/2014/main" id="{82EC3C00-1BF8-4C6B-9EB5-29112615AC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4" name="AutoShape 3" descr="(question)">
          <a:extLst>
            <a:ext uri="{FF2B5EF4-FFF2-40B4-BE49-F238E27FC236}">
              <a16:creationId xmlns:a16="http://schemas.microsoft.com/office/drawing/2014/main" id="{705910EE-7238-4CDD-9979-5E4032A05F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5" name="AutoShape 3" descr="(question)">
          <a:extLst>
            <a:ext uri="{FF2B5EF4-FFF2-40B4-BE49-F238E27FC236}">
              <a16:creationId xmlns:a16="http://schemas.microsoft.com/office/drawing/2014/main" id="{430EEBFB-3636-46D9-B85D-6E32301977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6" name="AutoShape 3" descr="(question)">
          <a:extLst>
            <a:ext uri="{FF2B5EF4-FFF2-40B4-BE49-F238E27FC236}">
              <a16:creationId xmlns:a16="http://schemas.microsoft.com/office/drawing/2014/main" id="{C5C72AC7-CBD7-4A69-BA28-9BBB34B2EB4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7" name="AutoShape 3" descr="(question)">
          <a:extLst>
            <a:ext uri="{FF2B5EF4-FFF2-40B4-BE49-F238E27FC236}">
              <a16:creationId xmlns:a16="http://schemas.microsoft.com/office/drawing/2014/main" id="{8158AF17-6620-45CC-B9E8-24FADC55C00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8" name="AutoShape 3" descr="(question)">
          <a:extLst>
            <a:ext uri="{FF2B5EF4-FFF2-40B4-BE49-F238E27FC236}">
              <a16:creationId xmlns:a16="http://schemas.microsoft.com/office/drawing/2014/main" id="{9EF10337-56A6-4315-9712-27F889B2FA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529" name="AutoShape 3" descr="(question)">
          <a:extLst>
            <a:ext uri="{FF2B5EF4-FFF2-40B4-BE49-F238E27FC236}">
              <a16:creationId xmlns:a16="http://schemas.microsoft.com/office/drawing/2014/main" id="{D3B9233E-31DF-4A0F-A31F-2AFD3BFBA2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0" name="AutoShape 3" descr="(question)">
          <a:extLst>
            <a:ext uri="{FF2B5EF4-FFF2-40B4-BE49-F238E27FC236}">
              <a16:creationId xmlns:a16="http://schemas.microsoft.com/office/drawing/2014/main" id="{3C01F6EE-05D1-493F-9B95-96363A8856A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1" name="AutoShape 3" descr="(question)">
          <a:extLst>
            <a:ext uri="{FF2B5EF4-FFF2-40B4-BE49-F238E27FC236}">
              <a16:creationId xmlns:a16="http://schemas.microsoft.com/office/drawing/2014/main" id="{E0098954-6953-429D-8CCB-7E43FFEE8AD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2" name="AutoShape 3" descr="(question)">
          <a:extLst>
            <a:ext uri="{FF2B5EF4-FFF2-40B4-BE49-F238E27FC236}">
              <a16:creationId xmlns:a16="http://schemas.microsoft.com/office/drawing/2014/main" id="{FE1F4BE5-8507-4F56-BE3D-AAE642F5C2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3" name="AutoShape 3" descr="(question)">
          <a:extLst>
            <a:ext uri="{FF2B5EF4-FFF2-40B4-BE49-F238E27FC236}">
              <a16:creationId xmlns:a16="http://schemas.microsoft.com/office/drawing/2014/main" id="{882773D8-2771-433D-B48A-4B8A8B3BCC0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4" name="AutoShape 3" descr="(question)">
          <a:extLst>
            <a:ext uri="{FF2B5EF4-FFF2-40B4-BE49-F238E27FC236}">
              <a16:creationId xmlns:a16="http://schemas.microsoft.com/office/drawing/2014/main" id="{E93E20BA-93D3-4D6C-A534-BF48BB9BB42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5" name="AutoShape 3" descr="(question)">
          <a:extLst>
            <a:ext uri="{FF2B5EF4-FFF2-40B4-BE49-F238E27FC236}">
              <a16:creationId xmlns:a16="http://schemas.microsoft.com/office/drawing/2014/main" id="{49CE3752-9E9B-4D67-AA00-AB279A3C0D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6" name="AutoShape 3" descr="(question)">
          <a:extLst>
            <a:ext uri="{FF2B5EF4-FFF2-40B4-BE49-F238E27FC236}">
              <a16:creationId xmlns:a16="http://schemas.microsoft.com/office/drawing/2014/main" id="{0A446454-BABF-4355-B2B9-F13D3E28E33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7" name="AutoShape 3" descr="(question)">
          <a:extLst>
            <a:ext uri="{FF2B5EF4-FFF2-40B4-BE49-F238E27FC236}">
              <a16:creationId xmlns:a16="http://schemas.microsoft.com/office/drawing/2014/main" id="{8A9DE6DE-3964-46E0-B623-0697B690608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8" name="AutoShape 3" descr="(question)">
          <a:extLst>
            <a:ext uri="{FF2B5EF4-FFF2-40B4-BE49-F238E27FC236}">
              <a16:creationId xmlns:a16="http://schemas.microsoft.com/office/drawing/2014/main" id="{498F2927-63A0-4691-837B-D058C1FFAE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39" name="AutoShape 3" descr="(question)">
          <a:extLst>
            <a:ext uri="{FF2B5EF4-FFF2-40B4-BE49-F238E27FC236}">
              <a16:creationId xmlns:a16="http://schemas.microsoft.com/office/drawing/2014/main" id="{30D0E23C-F78D-44B3-82F8-A2FD10366E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0" name="AutoShape 3" descr="(question)">
          <a:extLst>
            <a:ext uri="{FF2B5EF4-FFF2-40B4-BE49-F238E27FC236}">
              <a16:creationId xmlns:a16="http://schemas.microsoft.com/office/drawing/2014/main" id="{99DE6CAA-80A3-4F64-BA4E-2233150B60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1" name="AutoShape 3" descr="(question)">
          <a:extLst>
            <a:ext uri="{FF2B5EF4-FFF2-40B4-BE49-F238E27FC236}">
              <a16:creationId xmlns:a16="http://schemas.microsoft.com/office/drawing/2014/main" id="{8A96643F-1DB7-42FD-8346-CE6C32BB2B7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2" name="AutoShape 3" descr="(question)">
          <a:extLst>
            <a:ext uri="{FF2B5EF4-FFF2-40B4-BE49-F238E27FC236}">
              <a16:creationId xmlns:a16="http://schemas.microsoft.com/office/drawing/2014/main" id="{6DD9E229-C537-4969-B081-4AF58D35B9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3" name="AutoShape 3" descr="(question)">
          <a:extLst>
            <a:ext uri="{FF2B5EF4-FFF2-40B4-BE49-F238E27FC236}">
              <a16:creationId xmlns:a16="http://schemas.microsoft.com/office/drawing/2014/main" id="{B4BFD3D6-6472-4B50-9E33-402B9D8A45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4" name="AutoShape 3" descr="(question)">
          <a:extLst>
            <a:ext uri="{FF2B5EF4-FFF2-40B4-BE49-F238E27FC236}">
              <a16:creationId xmlns:a16="http://schemas.microsoft.com/office/drawing/2014/main" id="{DB7D204F-3AED-43A8-935E-BE4FFA0906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5" name="AutoShape 3" descr="(question)">
          <a:extLst>
            <a:ext uri="{FF2B5EF4-FFF2-40B4-BE49-F238E27FC236}">
              <a16:creationId xmlns:a16="http://schemas.microsoft.com/office/drawing/2014/main" id="{63987DB6-DF31-481A-AAA8-FFEA9ABED2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6" name="AutoShape 3" descr="(question)">
          <a:extLst>
            <a:ext uri="{FF2B5EF4-FFF2-40B4-BE49-F238E27FC236}">
              <a16:creationId xmlns:a16="http://schemas.microsoft.com/office/drawing/2014/main" id="{8CBC9184-F87F-4AE3-9F5C-17355751324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7" name="AutoShape 3" descr="(question)">
          <a:extLst>
            <a:ext uri="{FF2B5EF4-FFF2-40B4-BE49-F238E27FC236}">
              <a16:creationId xmlns:a16="http://schemas.microsoft.com/office/drawing/2014/main" id="{0E30677A-AEE2-4A5D-8848-0B00F9543C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8" name="AutoShape 3" descr="(question)">
          <a:extLst>
            <a:ext uri="{FF2B5EF4-FFF2-40B4-BE49-F238E27FC236}">
              <a16:creationId xmlns:a16="http://schemas.microsoft.com/office/drawing/2014/main" id="{0B537B94-7F09-4AB5-A225-8DF13887BB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49" name="AutoShape 3" descr="(question)">
          <a:extLst>
            <a:ext uri="{FF2B5EF4-FFF2-40B4-BE49-F238E27FC236}">
              <a16:creationId xmlns:a16="http://schemas.microsoft.com/office/drawing/2014/main" id="{EFCDFBF5-D6DF-452D-B397-68AF00D5451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0" name="AutoShape 3" descr="(question)">
          <a:extLst>
            <a:ext uri="{FF2B5EF4-FFF2-40B4-BE49-F238E27FC236}">
              <a16:creationId xmlns:a16="http://schemas.microsoft.com/office/drawing/2014/main" id="{A6A68318-F1FB-4BCE-B312-A9BE0FDEA8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1" name="AutoShape 3" descr="(question)">
          <a:extLst>
            <a:ext uri="{FF2B5EF4-FFF2-40B4-BE49-F238E27FC236}">
              <a16:creationId xmlns:a16="http://schemas.microsoft.com/office/drawing/2014/main" id="{077FBD7C-D250-486F-878F-A25F819695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2" name="AutoShape 3" descr="(question)">
          <a:extLst>
            <a:ext uri="{FF2B5EF4-FFF2-40B4-BE49-F238E27FC236}">
              <a16:creationId xmlns:a16="http://schemas.microsoft.com/office/drawing/2014/main" id="{DF54E51D-56AC-4E0E-85DF-D2802C090D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3" name="AutoShape 3" descr="(question)">
          <a:extLst>
            <a:ext uri="{FF2B5EF4-FFF2-40B4-BE49-F238E27FC236}">
              <a16:creationId xmlns:a16="http://schemas.microsoft.com/office/drawing/2014/main" id="{F7278A26-C5D0-4843-85BD-65318E88A6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4" name="AutoShape 3" descr="(question)">
          <a:extLst>
            <a:ext uri="{FF2B5EF4-FFF2-40B4-BE49-F238E27FC236}">
              <a16:creationId xmlns:a16="http://schemas.microsoft.com/office/drawing/2014/main" id="{F2671CB8-3D00-4043-8250-A08861EB6E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5" name="AutoShape 3" descr="(question)">
          <a:extLst>
            <a:ext uri="{FF2B5EF4-FFF2-40B4-BE49-F238E27FC236}">
              <a16:creationId xmlns:a16="http://schemas.microsoft.com/office/drawing/2014/main" id="{6B0ACFC6-0895-443E-9D65-77DDADD4CE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6" name="AutoShape 3" descr="(question)">
          <a:extLst>
            <a:ext uri="{FF2B5EF4-FFF2-40B4-BE49-F238E27FC236}">
              <a16:creationId xmlns:a16="http://schemas.microsoft.com/office/drawing/2014/main" id="{F7D635B8-22F7-4496-85D3-78A5F41042F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7" name="AutoShape 3" descr="(question)">
          <a:extLst>
            <a:ext uri="{FF2B5EF4-FFF2-40B4-BE49-F238E27FC236}">
              <a16:creationId xmlns:a16="http://schemas.microsoft.com/office/drawing/2014/main" id="{7B0F6263-1B37-4D93-ACDE-7BD8EBB30D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8" name="AutoShape 3" descr="(question)">
          <a:extLst>
            <a:ext uri="{FF2B5EF4-FFF2-40B4-BE49-F238E27FC236}">
              <a16:creationId xmlns:a16="http://schemas.microsoft.com/office/drawing/2014/main" id="{74DC77B2-0469-4F6C-B9BA-90197C1B86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59" name="AutoShape 3" descr="(question)">
          <a:extLst>
            <a:ext uri="{FF2B5EF4-FFF2-40B4-BE49-F238E27FC236}">
              <a16:creationId xmlns:a16="http://schemas.microsoft.com/office/drawing/2014/main" id="{BD4DC341-5ED8-4682-B8B3-CC240196BC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0" name="AutoShape 3" descr="(question)">
          <a:extLst>
            <a:ext uri="{FF2B5EF4-FFF2-40B4-BE49-F238E27FC236}">
              <a16:creationId xmlns:a16="http://schemas.microsoft.com/office/drawing/2014/main" id="{3C6AF391-5F3E-4399-AA3E-ABB057864A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1" name="AutoShape 3" descr="(question)">
          <a:extLst>
            <a:ext uri="{FF2B5EF4-FFF2-40B4-BE49-F238E27FC236}">
              <a16:creationId xmlns:a16="http://schemas.microsoft.com/office/drawing/2014/main" id="{54840A32-3BFD-4D38-A56D-DC864A491CA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2" name="AutoShape 3" descr="(question)">
          <a:extLst>
            <a:ext uri="{FF2B5EF4-FFF2-40B4-BE49-F238E27FC236}">
              <a16:creationId xmlns:a16="http://schemas.microsoft.com/office/drawing/2014/main" id="{AC3A487C-A739-4986-AD87-F330BAC6AE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3" name="AutoShape 3" descr="(question)">
          <a:extLst>
            <a:ext uri="{FF2B5EF4-FFF2-40B4-BE49-F238E27FC236}">
              <a16:creationId xmlns:a16="http://schemas.microsoft.com/office/drawing/2014/main" id="{BA3A4643-E267-4285-8281-0D6AE19812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4" name="AutoShape 3" descr="(question)">
          <a:extLst>
            <a:ext uri="{FF2B5EF4-FFF2-40B4-BE49-F238E27FC236}">
              <a16:creationId xmlns:a16="http://schemas.microsoft.com/office/drawing/2014/main" id="{04FDBA8D-7F14-4485-A3D3-28F64E6DC8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5" name="AutoShape 3" descr="(question)">
          <a:extLst>
            <a:ext uri="{FF2B5EF4-FFF2-40B4-BE49-F238E27FC236}">
              <a16:creationId xmlns:a16="http://schemas.microsoft.com/office/drawing/2014/main" id="{2E41C7AF-DE68-4855-AD9E-8A6BB14E50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6" name="AutoShape 3" descr="(question)">
          <a:extLst>
            <a:ext uri="{FF2B5EF4-FFF2-40B4-BE49-F238E27FC236}">
              <a16:creationId xmlns:a16="http://schemas.microsoft.com/office/drawing/2014/main" id="{EAD88647-ADCC-4A7D-83CC-08F2110CF59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7" name="AutoShape 3" descr="(question)">
          <a:extLst>
            <a:ext uri="{FF2B5EF4-FFF2-40B4-BE49-F238E27FC236}">
              <a16:creationId xmlns:a16="http://schemas.microsoft.com/office/drawing/2014/main" id="{90815513-BD1F-4A4E-B7B0-A3993E31D0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8" name="AutoShape 3" descr="(question)">
          <a:extLst>
            <a:ext uri="{FF2B5EF4-FFF2-40B4-BE49-F238E27FC236}">
              <a16:creationId xmlns:a16="http://schemas.microsoft.com/office/drawing/2014/main" id="{E0C8C515-691C-47D9-BC11-E1A56EF842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69" name="AutoShape 3" descr="(question)">
          <a:extLst>
            <a:ext uri="{FF2B5EF4-FFF2-40B4-BE49-F238E27FC236}">
              <a16:creationId xmlns:a16="http://schemas.microsoft.com/office/drawing/2014/main" id="{294B6841-AF45-4FD0-A591-D0041B0CAA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70" name="AutoShape 3" descr="(question)">
          <a:extLst>
            <a:ext uri="{FF2B5EF4-FFF2-40B4-BE49-F238E27FC236}">
              <a16:creationId xmlns:a16="http://schemas.microsoft.com/office/drawing/2014/main" id="{5CD007DE-7AAB-4740-BF50-59FB34C123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71" name="AutoShape 3" descr="(question)">
          <a:extLst>
            <a:ext uri="{FF2B5EF4-FFF2-40B4-BE49-F238E27FC236}">
              <a16:creationId xmlns:a16="http://schemas.microsoft.com/office/drawing/2014/main" id="{5878BDAB-79D1-424C-A3B9-E909917D5E0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72" name="AutoShape 3" descr="(question)">
          <a:extLst>
            <a:ext uri="{FF2B5EF4-FFF2-40B4-BE49-F238E27FC236}">
              <a16:creationId xmlns:a16="http://schemas.microsoft.com/office/drawing/2014/main" id="{46737546-A310-4911-8534-84F3781A942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73" name="AutoShape 3" descr="(question)">
          <a:extLst>
            <a:ext uri="{FF2B5EF4-FFF2-40B4-BE49-F238E27FC236}">
              <a16:creationId xmlns:a16="http://schemas.microsoft.com/office/drawing/2014/main" id="{3AFA241B-2812-4164-9FA1-A7B116C7B31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574" name="AutoShape 3" descr="(question)">
          <a:extLst>
            <a:ext uri="{FF2B5EF4-FFF2-40B4-BE49-F238E27FC236}">
              <a16:creationId xmlns:a16="http://schemas.microsoft.com/office/drawing/2014/main" id="{E1C079DE-0E8B-4059-A951-347355D70F1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75" name="AutoShape 3" descr="(question)">
          <a:extLst>
            <a:ext uri="{FF2B5EF4-FFF2-40B4-BE49-F238E27FC236}">
              <a16:creationId xmlns:a16="http://schemas.microsoft.com/office/drawing/2014/main" id="{4B18C25C-1E5E-4F66-AE69-00702FDCAA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76" name="AutoShape 3" descr="(question)">
          <a:extLst>
            <a:ext uri="{FF2B5EF4-FFF2-40B4-BE49-F238E27FC236}">
              <a16:creationId xmlns:a16="http://schemas.microsoft.com/office/drawing/2014/main" id="{24E00B9F-1F61-4D0D-9C63-8674FC58A5F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77" name="AutoShape 3" descr="(question)">
          <a:extLst>
            <a:ext uri="{FF2B5EF4-FFF2-40B4-BE49-F238E27FC236}">
              <a16:creationId xmlns:a16="http://schemas.microsoft.com/office/drawing/2014/main" id="{EFF23249-B7E7-45C9-9D78-374ABD28C6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78" name="AutoShape 3" descr="(question)">
          <a:extLst>
            <a:ext uri="{FF2B5EF4-FFF2-40B4-BE49-F238E27FC236}">
              <a16:creationId xmlns:a16="http://schemas.microsoft.com/office/drawing/2014/main" id="{F4E51670-C965-4C85-914C-ED1DC2B63C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79" name="AutoShape 3" descr="(question)">
          <a:extLst>
            <a:ext uri="{FF2B5EF4-FFF2-40B4-BE49-F238E27FC236}">
              <a16:creationId xmlns:a16="http://schemas.microsoft.com/office/drawing/2014/main" id="{1CD595B0-C7DE-471F-A4C6-6BF5783417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0" name="AutoShape 3" descr="(question)">
          <a:extLst>
            <a:ext uri="{FF2B5EF4-FFF2-40B4-BE49-F238E27FC236}">
              <a16:creationId xmlns:a16="http://schemas.microsoft.com/office/drawing/2014/main" id="{0F6C7D1D-F1BD-479D-A0EC-63D3BEDC89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1" name="AutoShape 3" descr="(question)">
          <a:extLst>
            <a:ext uri="{FF2B5EF4-FFF2-40B4-BE49-F238E27FC236}">
              <a16:creationId xmlns:a16="http://schemas.microsoft.com/office/drawing/2014/main" id="{A897CD4F-AF16-4A06-8961-2E906D5E4FB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2" name="AutoShape 3" descr="(question)">
          <a:extLst>
            <a:ext uri="{FF2B5EF4-FFF2-40B4-BE49-F238E27FC236}">
              <a16:creationId xmlns:a16="http://schemas.microsoft.com/office/drawing/2014/main" id="{C4564E23-49C5-4D55-9486-66050CB8AA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3" name="AutoShape 3" descr="(question)">
          <a:extLst>
            <a:ext uri="{FF2B5EF4-FFF2-40B4-BE49-F238E27FC236}">
              <a16:creationId xmlns:a16="http://schemas.microsoft.com/office/drawing/2014/main" id="{B2049F64-0F8F-4D2F-8684-8156C848BE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4" name="AutoShape 3" descr="(question)">
          <a:extLst>
            <a:ext uri="{FF2B5EF4-FFF2-40B4-BE49-F238E27FC236}">
              <a16:creationId xmlns:a16="http://schemas.microsoft.com/office/drawing/2014/main" id="{216E5389-4BF8-42A8-915D-F1252D4B52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5" name="AutoShape 3" descr="(question)">
          <a:extLst>
            <a:ext uri="{FF2B5EF4-FFF2-40B4-BE49-F238E27FC236}">
              <a16:creationId xmlns:a16="http://schemas.microsoft.com/office/drawing/2014/main" id="{17923291-C75F-4C99-82CA-EB5B110512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6" name="AutoShape 3" descr="(question)">
          <a:extLst>
            <a:ext uri="{FF2B5EF4-FFF2-40B4-BE49-F238E27FC236}">
              <a16:creationId xmlns:a16="http://schemas.microsoft.com/office/drawing/2014/main" id="{5F6F62AB-2B64-40C8-AA13-1FB4CD38D2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7" name="AutoShape 3" descr="(question)">
          <a:extLst>
            <a:ext uri="{FF2B5EF4-FFF2-40B4-BE49-F238E27FC236}">
              <a16:creationId xmlns:a16="http://schemas.microsoft.com/office/drawing/2014/main" id="{9C04F216-7D0D-4B85-9B0B-924E053D11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8" name="AutoShape 3" descr="(question)">
          <a:extLst>
            <a:ext uri="{FF2B5EF4-FFF2-40B4-BE49-F238E27FC236}">
              <a16:creationId xmlns:a16="http://schemas.microsoft.com/office/drawing/2014/main" id="{D4C74C22-EEF3-472E-AC08-CDD9540DBC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89" name="AutoShape 3" descr="(question)">
          <a:extLst>
            <a:ext uri="{FF2B5EF4-FFF2-40B4-BE49-F238E27FC236}">
              <a16:creationId xmlns:a16="http://schemas.microsoft.com/office/drawing/2014/main" id="{CD3BA742-5776-42F7-A6C9-8AC2C0479F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0" name="AutoShape 3" descr="(question)">
          <a:extLst>
            <a:ext uri="{FF2B5EF4-FFF2-40B4-BE49-F238E27FC236}">
              <a16:creationId xmlns:a16="http://schemas.microsoft.com/office/drawing/2014/main" id="{4ABDF118-6CE0-4376-A872-3AB5A61E54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1" name="AutoShape 3" descr="(question)">
          <a:extLst>
            <a:ext uri="{FF2B5EF4-FFF2-40B4-BE49-F238E27FC236}">
              <a16:creationId xmlns:a16="http://schemas.microsoft.com/office/drawing/2014/main" id="{3B6A67AC-4769-49F8-B42A-3F4B4D3B7D8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2" name="AutoShape 3" descr="(question)">
          <a:extLst>
            <a:ext uri="{FF2B5EF4-FFF2-40B4-BE49-F238E27FC236}">
              <a16:creationId xmlns:a16="http://schemas.microsoft.com/office/drawing/2014/main" id="{FB72FD57-C227-4C28-B07F-9174D3D4CE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3" name="AutoShape 3" descr="(question)">
          <a:extLst>
            <a:ext uri="{FF2B5EF4-FFF2-40B4-BE49-F238E27FC236}">
              <a16:creationId xmlns:a16="http://schemas.microsoft.com/office/drawing/2014/main" id="{E7FE492F-87B1-4376-B0A1-0F2C33EFC9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4" name="AutoShape 3" descr="(question)">
          <a:extLst>
            <a:ext uri="{FF2B5EF4-FFF2-40B4-BE49-F238E27FC236}">
              <a16:creationId xmlns:a16="http://schemas.microsoft.com/office/drawing/2014/main" id="{77B363E8-0BF8-4063-A5D9-2ED4A939CA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5" name="AutoShape 3" descr="(question)">
          <a:extLst>
            <a:ext uri="{FF2B5EF4-FFF2-40B4-BE49-F238E27FC236}">
              <a16:creationId xmlns:a16="http://schemas.microsoft.com/office/drawing/2014/main" id="{DEC540EC-40D0-424C-A67A-FA10307E4F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6" name="AutoShape 3" descr="(question)">
          <a:extLst>
            <a:ext uri="{FF2B5EF4-FFF2-40B4-BE49-F238E27FC236}">
              <a16:creationId xmlns:a16="http://schemas.microsoft.com/office/drawing/2014/main" id="{34EB486B-8C05-4738-8C20-87C48974C35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7" name="AutoShape 3" descr="(question)">
          <a:extLst>
            <a:ext uri="{FF2B5EF4-FFF2-40B4-BE49-F238E27FC236}">
              <a16:creationId xmlns:a16="http://schemas.microsoft.com/office/drawing/2014/main" id="{3139854F-99E2-4261-AE41-74C906607B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8" name="AutoShape 3" descr="(question)">
          <a:extLst>
            <a:ext uri="{FF2B5EF4-FFF2-40B4-BE49-F238E27FC236}">
              <a16:creationId xmlns:a16="http://schemas.microsoft.com/office/drawing/2014/main" id="{594D6313-D140-45DD-B657-E76DA863E7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599" name="AutoShape 3" descr="(question)">
          <a:extLst>
            <a:ext uri="{FF2B5EF4-FFF2-40B4-BE49-F238E27FC236}">
              <a16:creationId xmlns:a16="http://schemas.microsoft.com/office/drawing/2014/main" id="{EB785210-6852-41DE-A9D0-109F7F233A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0" name="AutoShape 3" descr="(question)">
          <a:extLst>
            <a:ext uri="{FF2B5EF4-FFF2-40B4-BE49-F238E27FC236}">
              <a16:creationId xmlns:a16="http://schemas.microsoft.com/office/drawing/2014/main" id="{BEE356CE-0549-41E4-9F59-15A5D5737B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1" name="AutoShape 3" descr="(question)">
          <a:extLst>
            <a:ext uri="{FF2B5EF4-FFF2-40B4-BE49-F238E27FC236}">
              <a16:creationId xmlns:a16="http://schemas.microsoft.com/office/drawing/2014/main" id="{DC3F4AD3-273E-4A65-B8B9-076CB512B5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2" name="AutoShape 3" descr="(question)">
          <a:extLst>
            <a:ext uri="{FF2B5EF4-FFF2-40B4-BE49-F238E27FC236}">
              <a16:creationId xmlns:a16="http://schemas.microsoft.com/office/drawing/2014/main" id="{060CCA89-5DED-4722-9B96-923FA8FF35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3" name="AutoShape 3" descr="(question)">
          <a:extLst>
            <a:ext uri="{FF2B5EF4-FFF2-40B4-BE49-F238E27FC236}">
              <a16:creationId xmlns:a16="http://schemas.microsoft.com/office/drawing/2014/main" id="{728B92F2-8A57-45E6-B517-DD3137B649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4" name="AutoShape 3" descr="(question)">
          <a:extLst>
            <a:ext uri="{FF2B5EF4-FFF2-40B4-BE49-F238E27FC236}">
              <a16:creationId xmlns:a16="http://schemas.microsoft.com/office/drawing/2014/main" id="{094A9406-6B50-4D18-AE4F-676F60D933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5" name="AutoShape 3" descr="(question)">
          <a:extLst>
            <a:ext uri="{FF2B5EF4-FFF2-40B4-BE49-F238E27FC236}">
              <a16:creationId xmlns:a16="http://schemas.microsoft.com/office/drawing/2014/main" id="{E519441F-4AD7-4FC5-B0AF-B8F33BA9CD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6" name="AutoShape 3" descr="(question)">
          <a:extLst>
            <a:ext uri="{FF2B5EF4-FFF2-40B4-BE49-F238E27FC236}">
              <a16:creationId xmlns:a16="http://schemas.microsoft.com/office/drawing/2014/main" id="{EFC5E25E-F21F-48C8-AABC-42BEC6F8787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7" name="AutoShape 3" descr="(question)">
          <a:extLst>
            <a:ext uri="{FF2B5EF4-FFF2-40B4-BE49-F238E27FC236}">
              <a16:creationId xmlns:a16="http://schemas.microsoft.com/office/drawing/2014/main" id="{F7A3DB22-4232-4FA2-B7C3-30FCF07928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8" name="AutoShape 3" descr="(question)">
          <a:extLst>
            <a:ext uri="{FF2B5EF4-FFF2-40B4-BE49-F238E27FC236}">
              <a16:creationId xmlns:a16="http://schemas.microsoft.com/office/drawing/2014/main" id="{E4BB4C5D-A681-4DBA-A7FD-54396F4496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09" name="AutoShape 3" descr="(question)">
          <a:extLst>
            <a:ext uri="{FF2B5EF4-FFF2-40B4-BE49-F238E27FC236}">
              <a16:creationId xmlns:a16="http://schemas.microsoft.com/office/drawing/2014/main" id="{A8DCBA3C-48BF-4A23-AD8D-9A107464241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0" name="AutoShape 3" descr="(question)">
          <a:extLst>
            <a:ext uri="{FF2B5EF4-FFF2-40B4-BE49-F238E27FC236}">
              <a16:creationId xmlns:a16="http://schemas.microsoft.com/office/drawing/2014/main" id="{7EDBE8B8-58E4-47D6-A4DD-0C1B23BDE3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1" name="AutoShape 3" descr="(question)">
          <a:extLst>
            <a:ext uri="{FF2B5EF4-FFF2-40B4-BE49-F238E27FC236}">
              <a16:creationId xmlns:a16="http://schemas.microsoft.com/office/drawing/2014/main" id="{48BD7803-2A32-49FA-83D5-8F531AF7212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2" name="AutoShape 3" descr="(question)">
          <a:extLst>
            <a:ext uri="{FF2B5EF4-FFF2-40B4-BE49-F238E27FC236}">
              <a16:creationId xmlns:a16="http://schemas.microsoft.com/office/drawing/2014/main" id="{9DE160BB-4739-40BB-94BD-45EDF66E6F9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3" name="AutoShape 3" descr="(question)">
          <a:extLst>
            <a:ext uri="{FF2B5EF4-FFF2-40B4-BE49-F238E27FC236}">
              <a16:creationId xmlns:a16="http://schemas.microsoft.com/office/drawing/2014/main" id="{8FBFD1AA-CF4F-4580-9FC9-49CC1E6AA63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4" name="AutoShape 3" descr="(question)">
          <a:extLst>
            <a:ext uri="{FF2B5EF4-FFF2-40B4-BE49-F238E27FC236}">
              <a16:creationId xmlns:a16="http://schemas.microsoft.com/office/drawing/2014/main" id="{4D2CDA4D-C322-42E5-B14B-7FBEAC6CB9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5" name="AutoShape 3" descr="(question)">
          <a:extLst>
            <a:ext uri="{FF2B5EF4-FFF2-40B4-BE49-F238E27FC236}">
              <a16:creationId xmlns:a16="http://schemas.microsoft.com/office/drawing/2014/main" id="{2872B33E-F5E1-4FFE-84DD-80BA76C3ED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6" name="AutoShape 3" descr="(question)">
          <a:extLst>
            <a:ext uri="{FF2B5EF4-FFF2-40B4-BE49-F238E27FC236}">
              <a16:creationId xmlns:a16="http://schemas.microsoft.com/office/drawing/2014/main" id="{B3511603-E889-4C72-9716-1FFB61A4439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7" name="AutoShape 3" descr="(question)">
          <a:extLst>
            <a:ext uri="{FF2B5EF4-FFF2-40B4-BE49-F238E27FC236}">
              <a16:creationId xmlns:a16="http://schemas.microsoft.com/office/drawing/2014/main" id="{AEA171AA-9F38-449F-A4FF-4C4B11404E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8" name="AutoShape 3" descr="(question)">
          <a:extLst>
            <a:ext uri="{FF2B5EF4-FFF2-40B4-BE49-F238E27FC236}">
              <a16:creationId xmlns:a16="http://schemas.microsoft.com/office/drawing/2014/main" id="{6137F793-210C-4B0F-A5EE-F6796A319CE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619" name="AutoShape 3" descr="(question)">
          <a:extLst>
            <a:ext uri="{FF2B5EF4-FFF2-40B4-BE49-F238E27FC236}">
              <a16:creationId xmlns:a16="http://schemas.microsoft.com/office/drawing/2014/main" id="{F9D51DBC-45C9-48D6-80F0-D5EFB01711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0" name="AutoShape 3" descr="(question)">
          <a:extLst>
            <a:ext uri="{FF2B5EF4-FFF2-40B4-BE49-F238E27FC236}">
              <a16:creationId xmlns:a16="http://schemas.microsoft.com/office/drawing/2014/main" id="{0A21E5A2-C77F-4767-A27C-E0BD3F283EC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1" name="AutoShape 3" descr="(question)">
          <a:extLst>
            <a:ext uri="{FF2B5EF4-FFF2-40B4-BE49-F238E27FC236}">
              <a16:creationId xmlns:a16="http://schemas.microsoft.com/office/drawing/2014/main" id="{84ED4CF5-0155-4684-9E56-FFBA267E560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2" name="AutoShape 3" descr="(question)">
          <a:extLst>
            <a:ext uri="{FF2B5EF4-FFF2-40B4-BE49-F238E27FC236}">
              <a16:creationId xmlns:a16="http://schemas.microsoft.com/office/drawing/2014/main" id="{C1619CE3-321E-4C7C-93AA-E5DFB65C9C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3" name="AutoShape 3" descr="(question)">
          <a:extLst>
            <a:ext uri="{FF2B5EF4-FFF2-40B4-BE49-F238E27FC236}">
              <a16:creationId xmlns:a16="http://schemas.microsoft.com/office/drawing/2014/main" id="{D9EDB37D-913D-4B0B-81B9-BB02EF9E09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4" name="AutoShape 3" descr="(question)">
          <a:extLst>
            <a:ext uri="{FF2B5EF4-FFF2-40B4-BE49-F238E27FC236}">
              <a16:creationId xmlns:a16="http://schemas.microsoft.com/office/drawing/2014/main" id="{EB8BAA5C-077A-4637-AE0B-88FC61733E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5" name="AutoShape 3" descr="(question)">
          <a:extLst>
            <a:ext uri="{FF2B5EF4-FFF2-40B4-BE49-F238E27FC236}">
              <a16:creationId xmlns:a16="http://schemas.microsoft.com/office/drawing/2014/main" id="{633414F8-ADE2-418A-91E0-DE7F0A0C01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6" name="AutoShape 3" descr="(question)">
          <a:extLst>
            <a:ext uri="{FF2B5EF4-FFF2-40B4-BE49-F238E27FC236}">
              <a16:creationId xmlns:a16="http://schemas.microsoft.com/office/drawing/2014/main" id="{53160469-8158-4A66-A171-DC2208032E8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7" name="AutoShape 3" descr="(question)">
          <a:extLst>
            <a:ext uri="{FF2B5EF4-FFF2-40B4-BE49-F238E27FC236}">
              <a16:creationId xmlns:a16="http://schemas.microsoft.com/office/drawing/2014/main" id="{7D173697-2EB1-499E-914D-C1376BA33A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8" name="AutoShape 3" descr="(question)">
          <a:extLst>
            <a:ext uri="{FF2B5EF4-FFF2-40B4-BE49-F238E27FC236}">
              <a16:creationId xmlns:a16="http://schemas.microsoft.com/office/drawing/2014/main" id="{D226A350-3D86-4533-89B9-D50DC17734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29" name="AutoShape 3" descr="(question)">
          <a:extLst>
            <a:ext uri="{FF2B5EF4-FFF2-40B4-BE49-F238E27FC236}">
              <a16:creationId xmlns:a16="http://schemas.microsoft.com/office/drawing/2014/main" id="{D6B72E90-3E21-436D-AC8D-7706DB588E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0" name="AutoShape 3" descr="(question)">
          <a:extLst>
            <a:ext uri="{FF2B5EF4-FFF2-40B4-BE49-F238E27FC236}">
              <a16:creationId xmlns:a16="http://schemas.microsoft.com/office/drawing/2014/main" id="{20193EFD-8F6E-40B6-A17E-BF1F3984E5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1" name="AutoShape 3" descr="(question)">
          <a:extLst>
            <a:ext uri="{FF2B5EF4-FFF2-40B4-BE49-F238E27FC236}">
              <a16:creationId xmlns:a16="http://schemas.microsoft.com/office/drawing/2014/main" id="{4AEF702C-3D92-42D3-B9C2-DFAF15C33B4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2" name="AutoShape 3" descr="(question)">
          <a:extLst>
            <a:ext uri="{FF2B5EF4-FFF2-40B4-BE49-F238E27FC236}">
              <a16:creationId xmlns:a16="http://schemas.microsoft.com/office/drawing/2014/main" id="{2121F159-A2F3-4E1E-A64E-90F1335D54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3" name="AutoShape 3" descr="(question)">
          <a:extLst>
            <a:ext uri="{FF2B5EF4-FFF2-40B4-BE49-F238E27FC236}">
              <a16:creationId xmlns:a16="http://schemas.microsoft.com/office/drawing/2014/main" id="{C61E4219-9592-4B40-A511-D9D2283A87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4" name="AutoShape 3" descr="(question)">
          <a:extLst>
            <a:ext uri="{FF2B5EF4-FFF2-40B4-BE49-F238E27FC236}">
              <a16:creationId xmlns:a16="http://schemas.microsoft.com/office/drawing/2014/main" id="{FF744AD9-F86A-4161-8A75-C4E04644DA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5" name="AutoShape 3" descr="(question)">
          <a:extLst>
            <a:ext uri="{FF2B5EF4-FFF2-40B4-BE49-F238E27FC236}">
              <a16:creationId xmlns:a16="http://schemas.microsoft.com/office/drawing/2014/main" id="{DB919D46-8E4F-4E97-A557-9795057AD4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6" name="AutoShape 3" descr="(question)">
          <a:extLst>
            <a:ext uri="{FF2B5EF4-FFF2-40B4-BE49-F238E27FC236}">
              <a16:creationId xmlns:a16="http://schemas.microsoft.com/office/drawing/2014/main" id="{24B5279F-8F24-4076-996B-B9BD9F3DAE2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7" name="AutoShape 3" descr="(question)">
          <a:extLst>
            <a:ext uri="{FF2B5EF4-FFF2-40B4-BE49-F238E27FC236}">
              <a16:creationId xmlns:a16="http://schemas.microsoft.com/office/drawing/2014/main" id="{CFA36A10-28E7-4143-B253-A6994ADB1A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8" name="AutoShape 3" descr="(question)">
          <a:extLst>
            <a:ext uri="{FF2B5EF4-FFF2-40B4-BE49-F238E27FC236}">
              <a16:creationId xmlns:a16="http://schemas.microsoft.com/office/drawing/2014/main" id="{3DCE4777-D89E-49FC-B134-328F6C209F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39" name="AutoShape 3" descr="(question)">
          <a:extLst>
            <a:ext uri="{FF2B5EF4-FFF2-40B4-BE49-F238E27FC236}">
              <a16:creationId xmlns:a16="http://schemas.microsoft.com/office/drawing/2014/main" id="{F199BAAE-1CE1-4F50-A45B-E0A4E1DAFA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0" name="AutoShape 3" descr="(question)">
          <a:extLst>
            <a:ext uri="{FF2B5EF4-FFF2-40B4-BE49-F238E27FC236}">
              <a16:creationId xmlns:a16="http://schemas.microsoft.com/office/drawing/2014/main" id="{09BA9CB1-18CF-48A0-B927-0DC5402745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1" name="AutoShape 3" descr="(question)">
          <a:extLst>
            <a:ext uri="{FF2B5EF4-FFF2-40B4-BE49-F238E27FC236}">
              <a16:creationId xmlns:a16="http://schemas.microsoft.com/office/drawing/2014/main" id="{68B447A1-E989-4A34-86A6-04D88E03B4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2" name="AutoShape 3" descr="(question)">
          <a:extLst>
            <a:ext uri="{FF2B5EF4-FFF2-40B4-BE49-F238E27FC236}">
              <a16:creationId xmlns:a16="http://schemas.microsoft.com/office/drawing/2014/main" id="{D6D374C3-B363-40A9-9086-22DA9C1C40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3" name="AutoShape 3" descr="(question)">
          <a:extLst>
            <a:ext uri="{FF2B5EF4-FFF2-40B4-BE49-F238E27FC236}">
              <a16:creationId xmlns:a16="http://schemas.microsoft.com/office/drawing/2014/main" id="{BD4AE1EA-3A87-470D-8DF1-48DC9E07DCA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4" name="AutoShape 3" descr="(question)">
          <a:extLst>
            <a:ext uri="{FF2B5EF4-FFF2-40B4-BE49-F238E27FC236}">
              <a16:creationId xmlns:a16="http://schemas.microsoft.com/office/drawing/2014/main" id="{ADB0833D-8D9E-4EE5-916F-EE2CF46311C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5" name="AutoShape 3" descr="(question)">
          <a:extLst>
            <a:ext uri="{FF2B5EF4-FFF2-40B4-BE49-F238E27FC236}">
              <a16:creationId xmlns:a16="http://schemas.microsoft.com/office/drawing/2014/main" id="{B5E9BD61-D05D-47A5-8089-9443A31294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6" name="AutoShape 3" descr="(question)">
          <a:extLst>
            <a:ext uri="{FF2B5EF4-FFF2-40B4-BE49-F238E27FC236}">
              <a16:creationId xmlns:a16="http://schemas.microsoft.com/office/drawing/2014/main" id="{8B5123C0-B306-416F-9280-79E8407D2C9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7" name="AutoShape 3" descr="(question)">
          <a:extLst>
            <a:ext uri="{FF2B5EF4-FFF2-40B4-BE49-F238E27FC236}">
              <a16:creationId xmlns:a16="http://schemas.microsoft.com/office/drawing/2014/main" id="{95BEB252-7498-43C4-85B6-ACC8F910F4F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8" name="AutoShape 3" descr="(question)">
          <a:extLst>
            <a:ext uri="{FF2B5EF4-FFF2-40B4-BE49-F238E27FC236}">
              <a16:creationId xmlns:a16="http://schemas.microsoft.com/office/drawing/2014/main" id="{61DC4E4D-302B-46B7-952E-DE434F7D43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49" name="AutoShape 3" descr="(question)">
          <a:extLst>
            <a:ext uri="{FF2B5EF4-FFF2-40B4-BE49-F238E27FC236}">
              <a16:creationId xmlns:a16="http://schemas.microsoft.com/office/drawing/2014/main" id="{8F0E4250-E0C1-4AFC-8B73-3772F4BC8C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0" name="AutoShape 3" descr="(question)">
          <a:extLst>
            <a:ext uri="{FF2B5EF4-FFF2-40B4-BE49-F238E27FC236}">
              <a16:creationId xmlns:a16="http://schemas.microsoft.com/office/drawing/2014/main" id="{38A0A98F-14DC-41D3-9709-657A0B6EB1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1" name="AutoShape 3" descr="(question)">
          <a:extLst>
            <a:ext uri="{FF2B5EF4-FFF2-40B4-BE49-F238E27FC236}">
              <a16:creationId xmlns:a16="http://schemas.microsoft.com/office/drawing/2014/main" id="{A18BA794-D097-4911-A36F-5276D7D1E74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2" name="AutoShape 3" descr="(question)">
          <a:extLst>
            <a:ext uri="{FF2B5EF4-FFF2-40B4-BE49-F238E27FC236}">
              <a16:creationId xmlns:a16="http://schemas.microsoft.com/office/drawing/2014/main" id="{0ECCB993-C790-436A-982B-15ADCD97E4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3" name="AutoShape 3" descr="(question)">
          <a:extLst>
            <a:ext uri="{FF2B5EF4-FFF2-40B4-BE49-F238E27FC236}">
              <a16:creationId xmlns:a16="http://schemas.microsoft.com/office/drawing/2014/main" id="{858A35F0-0E18-4C26-BD5A-6C318EBD16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4" name="AutoShape 3" descr="(question)">
          <a:extLst>
            <a:ext uri="{FF2B5EF4-FFF2-40B4-BE49-F238E27FC236}">
              <a16:creationId xmlns:a16="http://schemas.microsoft.com/office/drawing/2014/main" id="{F4EB16D7-0AF7-4B8F-BCBC-22E8278DFA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5" name="AutoShape 3" descr="(question)">
          <a:extLst>
            <a:ext uri="{FF2B5EF4-FFF2-40B4-BE49-F238E27FC236}">
              <a16:creationId xmlns:a16="http://schemas.microsoft.com/office/drawing/2014/main" id="{C3645F81-C370-453F-899D-AA873CFB1FB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6" name="AutoShape 3" descr="(question)">
          <a:extLst>
            <a:ext uri="{FF2B5EF4-FFF2-40B4-BE49-F238E27FC236}">
              <a16:creationId xmlns:a16="http://schemas.microsoft.com/office/drawing/2014/main" id="{DC83E6EF-612E-4C38-9598-45CD60F49C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7" name="AutoShape 3" descr="(question)">
          <a:extLst>
            <a:ext uri="{FF2B5EF4-FFF2-40B4-BE49-F238E27FC236}">
              <a16:creationId xmlns:a16="http://schemas.microsoft.com/office/drawing/2014/main" id="{36AB81F2-7852-4E58-82A7-513FD686D1E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8" name="AutoShape 3" descr="(question)">
          <a:extLst>
            <a:ext uri="{FF2B5EF4-FFF2-40B4-BE49-F238E27FC236}">
              <a16:creationId xmlns:a16="http://schemas.microsoft.com/office/drawing/2014/main" id="{E394FB16-889C-4B2F-BECF-80C0D14D5E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59" name="AutoShape 3" descr="(question)">
          <a:extLst>
            <a:ext uri="{FF2B5EF4-FFF2-40B4-BE49-F238E27FC236}">
              <a16:creationId xmlns:a16="http://schemas.microsoft.com/office/drawing/2014/main" id="{1F988CA8-E423-44A5-8CD6-16248961BA2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60" name="AutoShape 3" descr="(question)">
          <a:extLst>
            <a:ext uri="{FF2B5EF4-FFF2-40B4-BE49-F238E27FC236}">
              <a16:creationId xmlns:a16="http://schemas.microsoft.com/office/drawing/2014/main" id="{57EF7B0E-33CB-4041-AB15-C95B1CDD4A0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61" name="AutoShape 3" descr="(question)">
          <a:extLst>
            <a:ext uri="{FF2B5EF4-FFF2-40B4-BE49-F238E27FC236}">
              <a16:creationId xmlns:a16="http://schemas.microsoft.com/office/drawing/2014/main" id="{0BCD7485-5ABE-4B76-8586-0364F57A1DB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62" name="AutoShape 3" descr="(question)">
          <a:extLst>
            <a:ext uri="{FF2B5EF4-FFF2-40B4-BE49-F238E27FC236}">
              <a16:creationId xmlns:a16="http://schemas.microsoft.com/office/drawing/2014/main" id="{408876F4-FF11-4C3B-B324-A2474F987D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63" name="AutoShape 3" descr="(question)">
          <a:extLst>
            <a:ext uri="{FF2B5EF4-FFF2-40B4-BE49-F238E27FC236}">
              <a16:creationId xmlns:a16="http://schemas.microsoft.com/office/drawing/2014/main" id="{9AA01A95-425C-4971-B61A-035410B427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664" name="AutoShape 3" descr="(question)">
          <a:extLst>
            <a:ext uri="{FF2B5EF4-FFF2-40B4-BE49-F238E27FC236}">
              <a16:creationId xmlns:a16="http://schemas.microsoft.com/office/drawing/2014/main" id="{013E3DE9-720A-4E7E-A69A-A1DBEE602DF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65" name="AutoShape 3" descr="(question)">
          <a:extLst>
            <a:ext uri="{FF2B5EF4-FFF2-40B4-BE49-F238E27FC236}">
              <a16:creationId xmlns:a16="http://schemas.microsoft.com/office/drawing/2014/main" id="{C30D29C9-86A7-4056-A00B-27563D7598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66" name="AutoShape 3" descr="(question)">
          <a:extLst>
            <a:ext uri="{FF2B5EF4-FFF2-40B4-BE49-F238E27FC236}">
              <a16:creationId xmlns:a16="http://schemas.microsoft.com/office/drawing/2014/main" id="{3EC91B12-8CB9-4ED3-BF65-F661F5237F9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67" name="AutoShape 3" descr="(question)">
          <a:extLst>
            <a:ext uri="{FF2B5EF4-FFF2-40B4-BE49-F238E27FC236}">
              <a16:creationId xmlns:a16="http://schemas.microsoft.com/office/drawing/2014/main" id="{3086F76C-690C-475C-991D-791912571E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68" name="AutoShape 3" descr="(question)">
          <a:extLst>
            <a:ext uri="{FF2B5EF4-FFF2-40B4-BE49-F238E27FC236}">
              <a16:creationId xmlns:a16="http://schemas.microsoft.com/office/drawing/2014/main" id="{3E3C74E1-F040-4CE1-8850-0CA8F0CD43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69" name="AutoShape 3" descr="(question)">
          <a:extLst>
            <a:ext uri="{FF2B5EF4-FFF2-40B4-BE49-F238E27FC236}">
              <a16:creationId xmlns:a16="http://schemas.microsoft.com/office/drawing/2014/main" id="{FE1B33CA-A52D-4C30-9554-0614AF4808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0" name="AutoShape 3" descr="(question)">
          <a:extLst>
            <a:ext uri="{FF2B5EF4-FFF2-40B4-BE49-F238E27FC236}">
              <a16:creationId xmlns:a16="http://schemas.microsoft.com/office/drawing/2014/main" id="{26059400-276A-4D62-BC38-C026B7549AA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1" name="AutoShape 3" descr="(question)">
          <a:extLst>
            <a:ext uri="{FF2B5EF4-FFF2-40B4-BE49-F238E27FC236}">
              <a16:creationId xmlns:a16="http://schemas.microsoft.com/office/drawing/2014/main" id="{F2745F5F-68D4-4610-9873-9687DE8D347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2" name="AutoShape 3" descr="(question)">
          <a:extLst>
            <a:ext uri="{FF2B5EF4-FFF2-40B4-BE49-F238E27FC236}">
              <a16:creationId xmlns:a16="http://schemas.microsoft.com/office/drawing/2014/main" id="{8E261A4D-FFD2-4399-B522-47118C7D9C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3" name="AutoShape 3" descr="(question)">
          <a:extLst>
            <a:ext uri="{FF2B5EF4-FFF2-40B4-BE49-F238E27FC236}">
              <a16:creationId xmlns:a16="http://schemas.microsoft.com/office/drawing/2014/main" id="{636D6015-3EB4-4B5B-9386-D9573B1EE5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4" name="AutoShape 3" descr="(question)">
          <a:extLst>
            <a:ext uri="{FF2B5EF4-FFF2-40B4-BE49-F238E27FC236}">
              <a16:creationId xmlns:a16="http://schemas.microsoft.com/office/drawing/2014/main" id="{4AA5C031-22CC-4415-8762-CCC49BB01E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5" name="AutoShape 3" descr="(question)">
          <a:extLst>
            <a:ext uri="{FF2B5EF4-FFF2-40B4-BE49-F238E27FC236}">
              <a16:creationId xmlns:a16="http://schemas.microsoft.com/office/drawing/2014/main" id="{624C797D-C5F0-491E-8CCC-A0EFCF0C78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6" name="AutoShape 3" descr="(question)">
          <a:extLst>
            <a:ext uri="{FF2B5EF4-FFF2-40B4-BE49-F238E27FC236}">
              <a16:creationId xmlns:a16="http://schemas.microsoft.com/office/drawing/2014/main" id="{1185C41A-2306-4EBB-AAFE-FB052164AE9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7" name="AutoShape 3" descr="(question)">
          <a:extLst>
            <a:ext uri="{FF2B5EF4-FFF2-40B4-BE49-F238E27FC236}">
              <a16:creationId xmlns:a16="http://schemas.microsoft.com/office/drawing/2014/main" id="{AEAEDDAB-1461-41F8-86E2-BE87FC0645A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8" name="AutoShape 3" descr="(question)">
          <a:extLst>
            <a:ext uri="{FF2B5EF4-FFF2-40B4-BE49-F238E27FC236}">
              <a16:creationId xmlns:a16="http://schemas.microsoft.com/office/drawing/2014/main" id="{94400AB9-E8BF-4A06-9B5D-1EE7B99388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79" name="AutoShape 3" descr="(question)">
          <a:extLst>
            <a:ext uri="{FF2B5EF4-FFF2-40B4-BE49-F238E27FC236}">
              <a16:creationId xmlns:a16="http://schemas.microsoft.com/office/drawing/2014/main" id="{9572F2D3-BF28-40B3-A8C6-54BE11A96D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0" name="AutoShape 3" descr="(question)">
          <a:extLst>
            <a:ext uri="{FF2B5EF4-FFF2-40B4-BE49-F238E27FC236}">
              <a16:creationId xmlns:a16="http://schemas.microsoft.com/office/drawing/2014/main" id="{F176F843-0318-470F-9D8F-545D08AB4C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1" name="AutoShape 3" descr="(question)">
          <a:extLst>
            <a:ext uri="{FF2B5EF4-FFF2-40B4-BE49-F238E27FC236}">
              <a16:creationId xmlns:a16="http://schemas.microsoft.com/office/drawing/2014/main" id="{F58BBD4E-5D78-4EE4-9B58-0F0BBD2E400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2" name="AutoShape 3" descr="(question)">
          <a:extLst>
            <a:ext uri="{FF2B5EF4-FFF2-40B4-BE49-F238E27FC236}">
              <a16:creationId xmlns:a16="http://schemas.microsoft.com/office/drawing/2014/main" id="{A5E188FE-FB21-49D2-924F-3E66D06CCB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3" name="AutoShape 3" descr="(question)">
          <a:extLst>
            <a:ext uri="{FF2B5EF4-FFF2-40B4-BE49-F238E27FC236}">
              <a16:creationId xmlns:a16="http://schemas.microsoft.com/office/drawing/2014/main" id="{86823552-6734-4B1C-947E-DD12C19ED6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4" name="AutoShape 3" descr="(question)">
          <a:extLst>
            <a:ext uri="{FF2B5EF4-FFF2-40B4-BE49-F238E27FC236}">
              <a16:creationId xmlns:a16="http://schemas.microsoft.com/office/drawing/2014/main" id="{64953C23-B418-4CF2-9083-855B5977B0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5" name="AutoShape 3" descr="(question)">
          <a:extLst>
            <a:ext uri="{FF2B5EF4-FFF2-40B4-BE49-F238E27FC236}">
              <a16:creationId xmlns:a16="http://schemas.microsoft.com/office/drawing/2014/main" id="{76C8AAB1-2344-47C9-92D6-57335DF7995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6" name="AutoShape 3" descr="(question)">
          <a:extLst>
            <a:ext uri="{FF2B5EF4-FFF2-40B4-BE49-F238E27FC236}">
              <a16:creationId xmlns:a16="http://schemas.microsoft.com/office/drawing/2014/main" id="{0B8CE96B-6442-4A9B-A0A9-DE39A048D52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7" name="AutoShape 3" descr="(question)">
          <a:extLst>
            <a:ext uri="{FF2B5EF4-FFF2-40B4-BE49-F238E27FC236}">
              <a16:creationId xmlns:a16="http://schemas.microsoft.com/office/drawing/2014/main" id="{5E4F0DAB-244E-4CCA-8FEB-B3470F12BA9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8" name="AutoShape 3" descr="(question)">
          <a:extLst>
            <a:ext uri="{FF2B5EF4-FFF2-40B4-BE49-F238E27FC236}">
              <a16:creationId xmlns:a16="http://schemas.microsoft.com/office/drawing/2014/main" id="{1BDEEE0E-10E6-4D56-837B-8198DF5827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89" name="AutoShape 3" descr="(question)">
          <a:extLst>
            <a:ext uri="{FF2B5EF4-FFF2-40B4-BE49-F238E27FC236}">
              <a16:creationId xmlns:a16="http://schemas.microsoft.com/office/drawing/2014/main" id="{FC8CB447-1D9C-44F7-9F47-30A443AE0A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0" name="AutoShape 3" descr="(question)">
          <a:extLst>
            <a:ext uri="{FF2B5EF4-FFF2-40B4-BE49-F238E27FC236}">
              <a16:creationId xmlns:a16="http://schemas.microsoft.com/office/drawing/2014/main" id="{91175CE6-17FA-4C7F-BE4E-012CC5FD8F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1" name="AutoShape 3" descr="(question)">
          <a:extLst>
            <a:ext uri="{FF2B5EF4-FFF2-40B4-BE49-F238E27FC236}">
              <a16:creationId xmlns:a16="http://schemas.microsoft.com/office/drawing/2014/main" id="{E90D32E4-ABF5-419A-9154-5BCBE6291E8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2" name="AutoShape 3" descr="(question)">
          <a:extLst>
            <a:ext uri="{FF2B5EF4-FFF2-40B4-BE49-F238E27FC236}">
              <a16:creationId xmlns:a16="http://schemas.microsoft.com/office/drawing/2014/main" id="{721E0D84-075F-48B8-B801-FAE9E244CD4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3" name="AutoShape 3" descr="(question)">
          <a:extLst>
            <a:ext uri="{FF2B5EF4-FFF2-40B4-BE49-F238E27FC236}">
              <a16:creationId xmlns:a16="http://schemas.microsoft.com/office/drawing/2014/main" id="{12430262-438B-43B0-9E29-EAA9A91194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4" name="AutoShape 3" descr="(question)">
          <a:extLst>
            <a:ext uri="{FF2B5EF4-FFF2-40B4-BE49-F238E27FC236}">
              <a16:creationId xmlns:a16="http://schemas.microsoft.com/office/drawing/2014/main" id="{3EF48F42-CEBC-44FA-8B2A-5126BD00399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5" name="AutoShape 3" descr="(question)">
          <a:extLst>
            <a:ext uri="{FF2B5EF4-FFF2-40B4-BE49-F238E27FC236}">
              <a16:creationId xmlns:a16="http://schemas.microsoft.com/office/drawing/2014/main" id="{B49EDF03-B075-4DC5-BC82-75A9F3E423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6" name="AutoShape 3" descr="(question)">
          <a:extLst>
            <a:ext uri="{FF2B5EF4-FFF2-40B4-BE49-F238E27FC236}">
              <a16:creationId xmlns:a16="http://schemas.microsoft.com/office/drawing/2014/main" id="{7AF6B35F-5BFE-4117-A6C9-7C610637F66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7" name="AutoShape 3" descr="(question)">
          <a:extLst>
            <a:ext uri="{FF2B5EF4-FFF2-40B4-BE49-F238E27FC236}">
              <a16:creationId xmlns:a16="http://schemas.microsoft.com/office/drawing/2014/main" id="{B77715C4-BBA0-47B4-99F5-FE4FEC8504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8" name="AutoShape 3" descr="(question)">
          <a:extLst>
            <a:ext uri="{FF2B5EF4-FFF2-40B4-BE49-F238E27FC236}">
              <a16:creationId xmlns:a16="http://schemas.microsoft.com/office/drawing/2014/main" id="{0B5523D4-40D3-464B-AACA-CFDC8930C4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699" name="AutoShape 3" descr="(question)">
          <a:extLst>
            <a:ext uri="{FF2B5EF4-FFF2-40B4-BE49-F238E27FC236}">
              <a16:creationId xmlns:a16="http://schemas.microsoft.com/office/drawing/2014/main" id="{BEBB3C0E-C140-499E-B809-DAC725297A9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0" name="AutoShape 3" descr="(question)">
          <a:extLst>
            <a:ext uri="{FF2B5EF4-FFF2-40B4-BE49-F238E27FC236}">
              <a16:creationId xmlns:a16="http://schemas.microsoft.com/office/drawing/2014/main" id="{06807326-C22A-4095-81BB-8493C323CBD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1" name="AutoShape 3" descr="(question)">
          <a:extLst>
            <a:ext uri="{FF2B5EF4-FFF2-40B4-BE49-F238E27FC236}">
              <a16:creationId xmlns:a16="http://schemas.microsoft.com/office/drawing/2014/main" id="{8060CD51-2C44-4494-9FAE-EA183C87567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2" name="AutoShape 3" descr="(question)">
          <a:extLst>
            <a:ext uri="{FF2B5EF4-FFF2-40B4-BE49-F238E27FC236}">
              <a16:creationId xmlns:a16="http://schemas.microsoft.com/office/drawing/2014/main" id="{9E882E6A-48A4-4BEA-8396-1E29A279B5F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3" name="AutoShape 3" descr="(question)">
          <a:extLst>
            <a:ext uri="{FF2B5EF4-FFF2-40B4-BE49-F238E27FC236}">
              <a16:creationId xmlns:a16="http://schemas.microsoft.com/office/drawing/2014/main" id="{00546FA5-080D-44D5-BD07-3F50BA26BD8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4" name="AutoShape 3" descr="(question)">
          <a:extLst>
            <a:ext uri="{FF2B5EF4-FFF2-40B4-BE49-F238E27FC236}">
              <a16:creationId xmlns:a16="http://schemas.microsoft.com/office/drawing/2014/main" id="{8A5AC5C7-6050-48DF-93F6-283D893519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5" name="AutoShape 3" descr="(question)">
          <a:extLst>
            <a:ext uri="{FF2B5EF4-FFF2-40B4-BE49-F238E27FC236}">
              <a16:creationId xmlns:a16="http://schemas.microsoft.com/office/drawing/2014/main" id="{8013D4EA-A801-42E9-80E3-CF62C04308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6" name="AutoShape 3" descr="(question)">
          <a:extLst>
            <a:ext uri="{FF2B5EF4-FFF2-40B4-BE49-F238E27FC236}">
              <a16:creationId xmlns:a16="http://schemas.microsoft.com/office/drawing/2014/main" id="{A11DE2BC-6D16-4CC1-BFCA-39CCADBB006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7" name="AutoShape 3" descr="(question)">
          <a:extLst>
            <a:ext uri="{FF2B5EF4-FFF2-40B4-BE49-F238E27FC236}">
              <a16:creationId xmlns:a16="http://schemas.microsoft.com/office/drawing/2014/main" id="{4B2DF43F-8E51-4E47-B51F-FBC6974BD0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8" name="AutoShape 3" descr="(question)">
          <a:extLst>
            <a:ext uri="{FF2B5EF4-FFF2-40B4-BE49-F238E27FC236}">
              <a16:creationId xmlns:a16="http://schemas.microsoft.com/office/drawing/2014/main" id="{054D806F-B45B-4C8A-8CE0-8E391AEEFE0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709" name="AutoShape 3" descr="(question)">
          <a:extLst>
            <a:ext uri="{FF2B5EF4-FFF2-40B4-BE49-F238E27FC236}">
              <a16:creationId xmlns:a16="http://schemas.microsoft.com/office/drawing/2014/main" id="{B2971D64-2D01-47E2-B6FB-8E2C04253E3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0" name="AutoShape 3" descr="(question)">
          <a:extLst>
            <a:ext uri="{FF2B5EF4-FFF2-40B4-BE49-F238E27FC236}">
              <a16:creationId xmlns:a16="http://schemas.microsoft.com/office/drawing/2014/main" id="{8ABFDB48-E244-48B7-BB59-F095F5DC36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1" name="AutoShape 3" descr="(question)">
          <a:extLst>
            <a:ext uri="{FF2B5EF4-FFF2-40B4-BE49-F238E27FC236}">
              <a16:creationId xmlns:a16="http://schemas.microsoft.com/office/drawing/2014/main" id="{1D707151-7E6C-4342-A3EF-FAF8490F201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2" name="AutoShape 3" descr="(question)">
          <a:extLst>
            <a:ext uri="{FF2B5EF4-FFF2-40B4-BE49-F238E27FC236}">
              <a16:creationId xmlns:a16="http://schemas.microsoft.com/office/drawing/2014/main" id="{FC9BFAA1-EA6B-4D67-80A0-E35817EC7F8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3" name="AutoShape 3" descr="(question)">
          <a:extLst>
            <a:ext uri="{FF2B5EF4-FFF2-40B4-BE49-F238E27FC236}">
              <a16:creationId xmlns:a16="http://schemas.microsoft.com/office/drawing/2014/main" id="{242553FC-3BFD-4363-9224-A5C22570AD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4" name="AutoShape 3" descr="(question)">
          <a:extLst>
            <a:ext uri="{FF2B5EF4-FFF2-40B4-BE49-F238E27FC236}">
              <a16:creationId xmlns:a16="http://schemas.microsoft.com/office/drawing/2014/main" id="{8340A68C-A711-40CE-86D7-A4705DB761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5" name="AutoShape 3" descr="(question)">
          <a:extLst>
            <a:ext uri="{FF2B5EF4-FFF2-40B4-BE49-F238E27FC236}">
              <a16:creationId xmlns:a16="http://schemas.microsoft.com/office/drawing/2014/main" id="{9D5F5A14-07B1-4ADA-AC29-DB175A2BF5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6" name="AutoShape 3" descr="(question)">
          <a:extLst>
            <a:ext uri="{FF2B5EF4-FFF2-40B4-BE49-F238E27FC236}">
              <a16:creationId xmlns:a16="http://schemas.microsoft.com/office/drawing/2014/main" id="{E4236355-CFBB-4381-8D1D-664DB8E33BE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7" name="AutoShape 3" descr="(question)">
          <a:extLst>
            <a:ext uri="{FF2B5EF4-FFF2-40B4-BE49-F238E27FC236}">
              <a16:creationId xmlns:a16="http://schemas.microsoft.com/office/drawing/2014/main" id="{B9A43E2E-E062-4CA5-BA75-D915080668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8" name="AutoShape 3" descr="(question)">
          <a:extLst>
            <a:ext uri="{FF2B5EF4-FFF2-40B4-BE49-F238E27FC236}">
              <a16:creationId xmlns:a16="http://schemas.microsoft.com/office/drawing/2014/main" id="{1967736D-85C8-4705-9DFF-D47442F5AB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19" name="AutoShape 3" descr="(question)">
          <a:extLst>
            <a:ext uri="{FF2B5EF4-FFF2-40B4-BE49-F238E27FC236}">
              <a16:creationId xmlns:a16="http://schemas.microsoft.com/office/drawing/2014/main" id="{1DB65C86-CEBE-4257-861E-BE221E1F04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20" name="AutoShape 3" descr="(question)">
          <a:extLst>
            <a:ext uri="{FF2B5EF4-FFF2-40B4-BE49-F238E27FC236}">
              <a16:creationId xmlns:a16="http://schemas.microsoft.com/office/drawing/2014/main" id="{D7318786-51AC-4B8B-B9CE-CADBCAF716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21" name="AutoShape 3" descr="(question)">
          <a:extLst>
            <a:ext uri="{FF2B5EF4-FFF2-40B4-BE49-F238E27FC236}">
              <a16:creationId xmlns:a16="http://schemas.microsoft.com/office/drawing/2014/main" id="{F16DAA29-6346-4C4E-AB84-00A1DAD4221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22" name="AutoShape 3" descr="(question)">
          <a:extLst>
            <a:ext uri="{FF2B5EF4-FFF2-40B4-BE49-F238E27FC236}">
              <a16:creationId xmlns:a16="http://schemas.microsoft.com/office/drawing/2014/main" id="{B0AA7D5C-54FD-4EA6-BC5A-1198C28750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23" name="AutoShape 3" descr="(question)">
          <a:extLst>
            <a:ext uri="{FF2B5EF4-FFF2-40B4-BE49-F238E27FC236}">
              <a16:creationId xmlns:a16="http://schemas.microsoft.com/office/drawing/2014/main" id="{FFC11E5B-540D-4D14-A82C-1AE3A88C70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0</xdr:rowOff>
    </xdr:from>
    <xdr:ext cx="304800" cy="304800"/>
    <xdr:sp macro="" textlink="">
      <xdr:nvSpPr>
        <xdr:cNvPr id="1724" name="AutoShape 3" descr="(question)">
          <a:extLst>
            <a:ext uri="{FF2B5EF4-FFF2-40B4-BE49-F238E27FC236}">
              <a16:creationId xmlns:a16="http://schemas.microsoft.com/office/drawing/2014/main" id="{C65242E7-DC00-4A7C-A1DF-A5B2E80C7D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073188"/>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25" name="AutoShape 3" descr="(question)">
          <a:extLst>
            <a:ext uri="{FF2B5EF4-FFF2-40B4-BE49-F238E27FC236}">
              <a16:creationId xmlns:a16="http://schemas.microsoft.com/office/drawing/2014/main" id="{DC1ACC5F-7D15-4165-9E0E-6C034772E74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26" name="AutoShape 3" descr="(question)">
          <a:extLst>
            <a:ext uri="{FF2B5EF4-FFF2-40B4-BE49-F238E27FC236}">
              <a16:creationId xmlns:a16="http://schemas.microsoft.com/office/drawing/2014/main" id="{1AE5077B-A22B-427A-86F2-4C8C9CEF28A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27" name="AutoShape 3" descr="(question)">
          <a:extLst>
            <a:ext uri="{FF2B5EF4-FFF2-40B4-BE49-F238E27FC236}">
              <a16:creationId xmlns:a16="http://schemas.microsoft.com/office/drawing/2014/main" id="{1F0171E2-93B2-4501-8D32-C28CB945379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28" name="AutoShape 3" descr="(question)">
          <a:extLst>
            <a:ext uri="{FF2B5EF4-FFF2-40B4-BE49-F238E27FC236}">
              <a16:creationId xmlns:a16="http://schemas.microsoft.com/office/drawing/2014/main" id="{78313401-7C1D-43C0-8379-6C19CA0B5D4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29" name="AutoShape 3" descr="(question)">
          <a:extLst>
            <a:ext uri="{FF2B5EF4-FFF2-40B4-BE49-F238E27FC236}">
              <a16:creationId xmlns:a16="http://schemas.microsoft.com/office/drawing/2014/main" id="{C638458B-7EB4-4805-BC11-88E0DBF605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0" name="AutoShape 3" descr="(question)">
          <a:extLst>
            <a:ext uri="{FF2B5EF4-FFF2-40B4-BE49-F238E27FC236}">
              <a16:creationId xmlns:a16="http://schemas.microsoft.com/office/drawing/2014/main" id="{380A9BFD-8B71-4684-A432-2F8BBE17A6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1" name="AutoShape 3" descr="(question)">
          <a:extLst>
            <a:ext uri="{FF2B5EF4-FFF2-40B4-BE49-F238E27FC236}">
              <a16:creationId xmlns:a16="http://schemas.microsoft.com/office/drawing/2014/main" id="{917FC6E5-641F-49C2-B697-CB4ACA7C7BB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2" name="AutoShape 3" descr="(question)">
          <a:extLst>
            <a:ext uri="{FF2B5EF4-FFF2-40B4-BE49-F238E27FC236}">
              <a16:creationId xmlns:a16="http://schemas.microsoft.com/office/drawing/2014/main" id="{09C91063-FE83-4A86-A447-103C5FABB5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3" name="AutoShape 3" descr="(question)">
          <a:extLst>
            <a:ext uri="{FF2B5EF4-FFF2-40B4-BE49-F238E27FC236}">
              <a16:creationId xmlns:a16="http://schemas.microsoft.com/office/drawing/2014/main" id="{09D25496-C043-4677-B1E9-25B4A4775D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4" name="AutoShape 3" descr="(question)">
          <a:extLst>
            <a:ext uri="{FF2B5EF4-FFF2-40B4-BE49-F238E27FC236}">
              <a16:creationId xmlns:a16="http://schemas.microsoft.com/office/drawing/2014/main" id="{2096802A-CA0E-4B81-9370-7F4503A769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5" name="AutoShape 3" descr="(question)">
          <a:extLst>
            <a:ext uri="{FF2B5EF4-FFF2-40B4-BE49-F238E27FC236}">
              <a16:creationId xmlns:a16="http://schemas.microsoft.com/office/drawing/2014/main" id="{7C5E3342-F81E-4D7D-A9BA-5A8FE22D8CE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6" name="AutoShape 3" descr="(question)">
          <a:extLst>
            <a:ext uri="{FF2B5EF4-FFF2-40B4-BE49-F238E27FC236}">
              <a16:creationId xmlns:a16="http://schemas.microsoft.com/office/drawing/2014/main" id="{4EA17CED-A6CE-4DE4-AB8D-76AF22EDAB0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7" name="AutoShape 3" descr="(question)">
          <a:extLst>
            <a:ext uri="{FF2B5EF4-FFF2-40B4-BE49-F238E27FC236}">
              <a16:creationId xmlns:a16="http://schemas.microsoft.com/office/drawing/2014/main" id="{8A12C880-16E3-4AB5-BCA8-133DD713529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8" name="AutoShape 3" descr="(question)">
          <a:extLst>
            <a:ext uri="{FF2B5EF4-FFF2-40B4-BE49-F238E27FC236}">
              <a16:creationId xmlns:a16="http://schemas.microsoft.com/office/drawing/2014/main" id="{01FFB3E6-EAC8-4381-8542-DBA7637BA7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0</xdr:rowOff>
    </xdr:from>
    <xdr:ext cx="304800" cy="304800"/>
    <xdr:sp macro="" textlink="">
      <xdr:nvSpPr>
        <xdr:cNvPr id="1739" name="AutoShape 3" descr="(question)">
          <a:extLst>
            <a:ext uri="{FF2B5EF4-FFF2-40B4-BE49-F238E27FC236}">
              <a16:creationId xmlns:a16="http://schemas.microsoft.com/office/drawing/2014/main" id="{7A2BB31C-7A57-46B7-808B-16E42244E5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41846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0" name="AutoShape 3" descr="(question)">
          <a:extLst>
            <a:ext uri="{FF2B5EF4-FFF2-40B4-BE49-F238E27FC236}">
              <a16:creationId xmlns:a16="http://schemas.microsoft.com/office/drawing/2014/main" id="{D76F9411-C008-4DA7-BA65-D7869DFBD4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1" name="AutoShape 3" descr="(question)">
          <a:extLst>
            <a:ext uri="{FF2B5EF4-FFF2-40B4-BE49-F238E27FC236}">
              <a16:creationId xmlns:a16="http://schemas.microsoft.com/office/drawing/2014/main" id="{EAB92472-7920-4F46-AA8C-D979990043F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2" name="AutoShape 3" descr="(question)">
          <a:extLst>
            <a:ext uri="{FF2B5EF4-FFF2-40B4-BE49-F238E27FC236}">
              <a16:creationId xmlns:a16="http://schemas.microsoft.com/office/drawing/2014/main" id="{04C58786-C87D-4994-93CF-381A994F62C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3" name="AutoShape 3" descr="(question)">
          <a:extLst>
            <a:ext uri="{FF2B5EF4-FFF2-40B4-BE49-F238E27FC236}">
              <a16:creationId xmlns:a16="http://schemas.microsoft.com/office/drawing/2014/main" id="{D9E83B68-A901-4751-8D03-D2684C1FD1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4" name="AutoShape 3" descr="(question)">
          <a:extLst>
            <a:ext uri="{FF2B5EF4-FFF2-40B4-BE49-F238E27FC236}">
              <a16:creationId xmlns:a16="http://schemas.microsoft.com/office/drawing/2014/main" id="{0801FD49-DFE3-4CFE-A4B1-EFF8B0DD81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5" name="AutoShape 3" descr="(question)">
          <a:extLst>
            <a:ext uri="{FF2B5EF4-FFF2-40B4-BE49-F238E27FC236}">
              <a16:creationId xmlns:a16="http://schemas.microsoft.com/office/drawing/2014/main" id="{B48C42CA-BB1E-4A86-B598-D6765024D0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6" name="AutoShape 3" descr="(question)">
          <a:extLst>
            <a:ext uri="{FF2B5EF4-FFF2-40B4-BE49-F238E27FC236}">
              <a16:creationId xmlns:a16="http://schemas.microsoft.com/office/drawing/2014/main" id="{8E135900-6E97-43DA-8503-9FA556A8C56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7" name="AutoShape 3" descr="(question)">
          <a:extLst>
            <a:ext uri="{FF2B5EF4-FFF2-40B4-BE49-F238E27FC236}">
              <a16:creationId xmlns:a16="http://schemas.microsoft.com/office/drawing/2014/main" id="{74A3206D-23CC-4AA2-AB76-DFE60BAD55C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8" name="AutoShape 3" descr="(question)">
          <a:extLst>
            <a:ext uri="{FF2B5EF4-FFF2-40B4-BE49-F238E27FC236}">
              <a16:creationId xmlns:a16="http://schemas.microsoft.com/office/drawing/2014/main" id="{FA3E93EF-5B14-4F9D-9FB3-016D5BF3C4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49" name="AutoShape 3" descr="(question)">
          <a:extLst>
            <a:ext uri="{FF2B5EF4-FFF2-40B4-BE49-F238E27FC236}">
              <a16:creationId xmlns:a16="http://schemas.microsoft.com/office/drawing/2014/main" id="{54E5091B-ADA4-4436-BB14-6A41F6EFC0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0" name="AutoShape 3" descr="(question)">
          <a:extLst>
            <a:ext uri="{FF2B5EF4-FFF2-40B4-BE49-F238E27FC236}">
              <a16:creationId xmlns:a16="http://schemas.microsoft.com/office/drawing/2014/main" id="{66A3B5E0-33B2-4AB2-9C58-2500F86BD0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1" name="AutoShape 3" descr="(question)">
          <a:extLst>
            <a:ext uri="{FF2B5EF4-FFF2-40B4-BE49-F238E27FC236}">
              <a16:creationId xmlns:a16="http://schemas.microsoft.com/office/drawing/2014/main" id="{2C3FD8B3-AC9E-413B-822B-788E7778F4C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2" name="AutoShape 3" descr="(question)">
          <a:extLst>
            <a:ext uri="{FF2B5EF4-FFF2-40B4-BE49-F238E27FC236}">
              <a16:creationId xmlns:a16="http://schemas.microsoft.com/office/drawing/2014/main" id="{28AA0ED1-B50F-42A2-B946-566C5B7786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3" name="AutoShape 3" descr="(question)">
          <a:extLst>
            <a:ext uri="{FF2B5EF4-FFF2-40B4-BE49-F238E27FC236}">
              <a16:creationId xmlns:a16="http://schemas.microsoft.com/office/drawing/2014/main" id="{8D4BE8BE-90F6-44BC-81DF-D63E9ED0EF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4" name="AutoShape 3" descr="(question)">
          <a:extLst>
            <a:ext uri="{FF2B5EF4-FFF2-40B4-BE49-F238E27FC236}">
              <a16:creationId xmlns:a16="http://schemas.microsoft.com/office/drawing/2014/main" id="{74346C5B-656B-4AA1-BBB1-DAF9B86BA7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5" name="AutoShape 3" descr="(question)">
          <a:extLst>
            <a:ext uri="{FF2B5EF4-FFF2-40B4-BE49-F238E27FC236}">
              <a16:creationId xmlns:a16="http://schemas.microsoft.com/office/drawing/2014/main" id="{14719491-EA84-4408-8840-E53013D0E5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6" name="AutoShape 3" descr="(question)">
          <a:extLst>
            <a:ext uri="{FF2B5EF4-FFF2-40B4-BE49-F238E27FC236}">
              <a16:creationId xmlns:a16="http://schemas.microsoft.com/office/drawing/2014/main" id="{9B63DAEE-A04E-47ED-AC52-055294055FF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7" name="AutoShape 3" descr="(question)">
          <a:extLst>
            <a:ext uri="{FF2B5EF4-FFF2-40B4-BE49-F238E27FC236}">
              <a16:creationId xmlns:a16="http://schemas.microsoft.com/office/drawing/2014/main" id="{D7FD392C-86D9-48AE-9B8A-75194EC053C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8" name="AutoShape 3" descr="(question)">
          <a:extLst>
            <a:ext uri="{FF2B5EF4-FFF2-40B4-BE49-F238E27FC236}">
              <a16:creationId xmlns:a16="http://schemas.microsoft.com/office/drawing/2014/main" id="{10E71DB7-64E5-47EF-9D8C-09AC870FF0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59" name="AutoShape 3" descr="(question)">
          <a:extLst>
            <a:ext uri="{FF2B5EF4-FFF2-40B4-BE49-F238E27FC236}">
              <a16:creationId xmlns:a16="http://schemas.microsoft.com/office/drawing/2014/main" id="{8D6B19FF-5E13-4EA5-A681-A2FAE158FE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0" name="AutoShape 3" descr="(question)">
          <a:extLst>
            <a:ext uri="{FF2B5EF4-FFF2-40B4-BE49-F238E27FC236}">
              <a16:creationId xmlns:a16="http://schemas.microsoft.com/office/drawing/2014/main" id="{5D2B0DAB-9607-474B-A960-D1808EE03A6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1" name="AutoShape 3" descr="(question)">
          <a:extLst>
            <a:ext uri="{FF2B5EF4-FFF2-40B4-BE49-F238E27FC236}">
              <a16:creationId xmlns:a16="http://schemas.microsoft.com/office/drawing/2014/main" id="{C8FEFB4E-6670-417C-B8B8-2570A0A9D3F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2" name="AutoShape 3" descr="(question)">
          <a:extLst>
            <a:ext uri="{FF2B5EF4-FFF2-40B4-BE49-F238E27FC236}">
              <a16:creationId xmlns:a16="http://schemas.microsoft.com/office/drawing/2014/main" id="{DD77DADC-27C9-4432-BE59-9366D8B8963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3" name="AutoShape 3" descr="(question)">
          <a:extLst>
            <a:ext uri="{FF2B5EF4-FFF2-40B4-BE49-F238E27FC236}">
              <a16:creationId xmlns:a16="http://schemas.microsoft.com/office/drawing/2014/main" id="{28645643-5850-4CFD-89CB-5A5613F476B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4" name="AutoShape 3" descr="(question)">
          <a:extLst>
            <a:ext uri="{FF2B5EF4-FFF2-40B4-BE49-F238E27FC236}">
              <a16:creationId xmlns:a16="http://schemas.microsoft.com/office/drawing/2014/main" id="{DA966D3E-5186-4065-B70B-D1C81E5AFE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5" name="AutoShape 3" descr="(question)">
          <a:extLst>
            <a:ext uri="{FF2B5EF4-FFF2-40B4-BE49-F238E27FC236}">
              <a16:creationId xmlns:a16="http://schemas.microsoft.com/office/drawing/2014/main" id="{AED527F3-A4F6-48E8-971B-B181DF717E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6" name="AutoShape 3" descr="(question)">
          <a:extLst>
            <a:ext uri="{FF2B5EF4-FFF2-40B4-BE49-F238E27FC236}">
              <a16:creationId xmlns:a16="http://schemas.microsoft.com/office/drawing/2014/main" id="{92F700A8-39C7-4136-A326-4DDB9E6D956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7" name="AutoShape 3" descr="(question)">
          <a:extLst>
            <a:ext uri="{FF2B5EF4-FFF2-40B4-BE49-F238E27FC236}">
              <a16:creationId xmlns:a16="http://schemas.microsoft.com/office/drawing/2014/main" id="{CDC271FB-FFDB-4B3E-A911-5E173398E9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8" name="AutoShape 3" descr="(question)">
          <a:extLst>
            <a:ext uri="{FF2B5EF4-FFF2-40B4-BE49-F238E27FC236}">
              <a16:creationId xmlns:a16="http://schemas.microsoft.com/office/drawing/2014/main" id="{8385F094-983F-4E48-98B8-FC9B65C237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69" name="AutoShape 3" descr="(question)">
          <a:extLst>
            <a:ext uri="{FF2B5EF4-FFF2-40B4-BE49-F238E27FC236}">
              <a16:creationId xmlns:a16="http://schemas.microsoft.com/office/drawing/2014/main" id="{E4213001-6F9B-4362-A592-094FC20B165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0" name="AutoShape 3" descr="(question)">
          <a:extLst>
            <a:ext uri="{FF2B5EF4-FFF2-40B4-BE49-F238E27FC236}">
              <a16:creationId xmlns:a16="http://schemas.microsoft.com/office/drawing/2014/main" id="{AE1FCADC-DA4C-4671-862D-285436BA2C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1" name="AutoShape 3" descr="(question)">
          <a:extLst>
            <a:ext uri="{FF2B5EF4-FFF2-40B4-BE49-F238E27FC236}">
              <a16:creationId xmlns:a16="http://schemas.microsoft.com/office/drawing/2014/main" id="{64CB3443-E058-457C-AF40-10C83036AB0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2" name="AutoShape 3" descr="(question)">
          <a:extLst>
            <a:ext uri="{FF2B5EF4-FFF2-40B4-BE49-F238E27FC236}">
              <a16:creationId xmlns:a16="http://schemas.microsoft.com/office/drawing/2014/main" id="{5A3DA5C6-5D17-4913-8DB7-8C992332EB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3" name="AutoShape 3" descr="(question)">
          <a:extLst>
            <a:ext uri="{FF2B5EF4-FFF2-40B4-BE49-F238E27FC236}">
              <a16:creationId xmlns:a16="http://schemas.microsoft.com/office/drawing/2014/main" id="{B7A1AD83-7397-4B1D-9846-EAA62F9FB6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4" name="AutoShape 3" descr="(question)">
          <a:extLst>
            <a:ext uri="{FF2B5EF4-FFF2-40B4-BE49-F238E27FC236}">
              <a16:creationId xmlns:a16="http://schemas.microsoft.com/office/drawing/2014/main" id="{4A1A8B43-899D-4205-817D-2D34E0E0E6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5" name="AutoShape 3" descr="(question)">
          <a:extLst>
            <a:ext uri="{FF2B5EF4-FFF2-40B4-BE49-F238E27FC236}">
              <a16:creationId xmlns:a16="http://schemas.microsoft.com/office/drawing/2014/main" id="{F39A6071-4ECF-40E1-8B29-69F9992243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6" name="AutoShape 3" descr="(question)">
          <a:extLst>
            <a:ext uri="{FF2B5EF4-FFF2-40B4-BE49-F238E27FC236}">
              <a16:creationId xmlns:a16="http://schemas.microsoft.com/office/drawing/2014/main" id="{902965D8-A111-4F36-9DD5-2F1D38E2A6E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7" name="AutoShape 3" descr="(question)">
          <a:extLst>
            <a:ext uri="{FF2B5EF4-FFF2-40B4-BE49-F238E27FC236}">
              <a16:creationId xmlns:a16="http://schemas.microsoft.com/office/drawing/2014/main" id="{58E15B41-B511-4A51-90C5-E2FE82C8F7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8" name="AutoShape 3" descr="(question)">
          <a:extLst>
            <a:ext uri="{FF2B5EF4-FFF2-40B4-BE49-F238E27FC236}">
              <a16:creationId xmlns:a16="http://schemas.microsoft.com/office/drawing/2014/main" id="{4D0D4C14-8601-42B9-8D9A-4D72E2CEC7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79" name="AutoShape 3" descr="(question)">
          <a:extLst>
            <a:ext uri="{FF2B5EF4-FFF2-40B4-BE49-F238E27FC236}">
              <a16:creationId xmlns:a16="http://schemas.microsoft.com/office/drawing/2014/main" id="{AE667A66-394B-427D-A363-15544D0850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80" name="AutoShape 3" descr="(question)">
          <a:extLst>
            <a:ext uri="{FF2B5EF4-FFF2-40B4-BE49-F238E27FC236}">
              <a16:creationId xmlns:a16="http://schemas.microsoft.com/office/drawing/2014/main" id="{F3ACCA76-45AA-4A53-A034-69EEED92B3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81" name="AutoShape 3" descr="(question)">
          <a:extLst>
            <a:ext uri="{FF2B5EF4-FFF2-40B4-BE49-F238E27FC236}">
              <a16:creationId xmlns:a16="http://schemas.microsoft.com/office/drawing/2014/main" id="{C0F975E9-0393-4722-A09F-320FAA5C598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82" name="AutoShape 3" descr="(question)">
          <a:extLst>
            <a:ext uri="{FF2B5EF4-FFF2-40B4-BE49-F238E27FC236}">
              <a16:creationId xmlns:a16="http://schemas.microsoft.com/office/drawing/2014/main" id="{FDA439A2-5922-4EEF-BD07-9307D69931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83" name="AutoShape 3" descr="(question)">
          <a:extLst>
            <a:ext uri="{FF2B5EF4-FFF2-40B4-BE49-F238E27FC236}">
              <a16:creationId xmlns:a16="http://schemas.microsoft.com/office/drawing/2014/main" id="{47CF636C-CDDD-4FC5-959D-C6700C2048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0</xdr:rowOff>
    </xdr:from>
    <xdr:ext cx="304800" cy="304800"/>
    <xdr:sp macro="" textlink="">
      <xdr:nvSpPr>
        <xdr:cNvPr id="1784" name="AutoShape 3" descr="(question)">
          <a:extLst>
            <a:ext uri="{FF2B5EF4-FFF2-40B4-BE49-F238E27FC236}">
              <a16:creationId xmlns:a16="http://schemas.microsoft.com/office/drawing/2014/main" id="{C3D2E37A-6EFE-4566-B7B3-303665EE617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476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85" name="AutoShape 3" descr="(question)">
          <a:extLst>
            <a:ext uri="{FF2B5EF4-FFF2-40B4-BE49-F238E27FC236}">
              <a16:creationId xmlns:a16="http://schemas.microsoft.com/office/drawing/2014/main" id="{DF39B388-8519-449B-B7F3-039C11ABFE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86" name="AutoShape 3" descr="(question)">
          <a:extLst>
            <a:ext uri="{FF2B5EF4-FFF2-40B4-BE49-F238E27FC236}">
              <a16:creationId xmlns:a16="http://schemas.microsoft.com/office/drawing/2014/main" id="{7AD86780-7D8F-4ACF-AC6C-D6316B2E671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87" name="AutoShape 3" descr="(question)">
          <a:extLst>
            <a:ext uri="{FF2B5EF4-FFF2-40B4-BE49-F238E27FC236}">
              <a16:creationId xmlns:a16="http://schemas.microsoft.com/office/drawing/2014/main" id="{D720F38A-583C-4501-B4EE-8A1625C6399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88" name="AutoShape 3" descr="(question)">
          <a:extLst>
            <a:ext uri="{FF2B5EF4-FFF2-40B4-BE49-F238E27FC236}">
              <a16:creationId xmlns:a16="http://schemas.microsoft.com/office/drawing/2014/main" id="{8BEA7C72-B744-47B2-9082-59879FA4B10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89" name="AutoShape 3" descr="(question)">
          <a:extLst>
            <a:ext uri="{FF2B5EF4-FFF2-40B4-BE49-F238E27FC236}">
              <a16:creationId xmlns:a16="http://schemas.microsoft.com/office/drawing/2014/main" id="{37D6B29A-1A5D-4E1F-830A-BFD5E22356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0" name="AutoShape 3" descr="(question)">
          <a:extLst>
            <a:ext uri="{FF2B5EF4-FFF2-40B4-BE49-F238E27FC236}">
              <a16:creationId xmlns:a16="http://schemas.microsoft.com/office/drawing/2014/main" id="{07C94008-B35C-4A93-B5EA-5BF9D904D8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1" name="AutoShape 3" descr="(question)">
          <a:extLst>
            <a:ext uri="{FF2B5EF4-FFF2-40B4-BE49-F238E27FC236}">
              <a16:creationId xmlns:a16="http://schemas.microsoft.com/office/drawing/2014/main" id="{535CB490-F13E-4C87-B873-D97A2F13EDE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2" name="AutoShape 3" descr="(question)">
          <a:extLst>
            <a:ext uri="{FF2B5EF4-FFF2-40B4-BE49-F238E27FC236}">
              <a16:creationId xmlns:a16="http://schemas.microsoft.com/office/drawing/2014/main" id="{9AA9E77A-28AA-454F-8FD5-360F440D1F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3" name="AutoShape 3" descr="(question)">
          <a:extLst>
            <a:ext uri="{FF2B5EF4-FFF2-40B4-BE49-F238E27FC236}">
              <a16:creationId xmlns:a16="http://schemas.microsoft.com/office/drawing/2014/main" id="{789C7CCD-ADB4-4BDF-9F94-44A63B9986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4" name="AutoShape 3" descr="(question)">
          <a:extLst>
            <a:ext uri="{FF2B5EF4-FFF2-40B4-BE49-F238E27FC236}">
              <a16:creationId xmlns:a16="http://schemas.microsoft.com/office/drawing/2014/main" id="{A40EB13A-80FD-4B84-A075-69DBB710C2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5" name="AutoShape 3" descr="(question)">
          <a:extLst>
            <a:ext uri="{FF2B5EF4-FFF2-40B4-BE49-F238E27FC236}">
              <a16:creationId xmlns:a16="http://schemas.microsoft.com/office/drawing/2014/main" id="{A2848F60-A8AE-44AD-BE37-6C3FB6EFA8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6" name="AutoShape 3" descr="(question)">
          <a:extLst>
            <a:ext uri="{FF2B5EF4-FFF2-40B4-BE49-F238E27FC236}">
              <a16:creationId xmlns:a16="http://schemas.microsoft.com/office/drawing/2014/main" id="{ADF1D0D9-BF94-49FF-BEBD-74C4C04DB23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7" name="AutoShape 3" descr="(question)">
          <a:extLst>
            <a:ext uri="{FF2B5EF4-FFF2-40B4-BE49-F238E27FC236}">
              <a16:creationId xmlns:a16="http://schemas.microsoft.com/office/drawing/2014/main" id="{9264E3C3-C297-45F8-B46F-5CBB96ACB9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8" name="AutoShape 3" descr="(question)">
          <a:extLst>
            <a:ext uri="{FF2B5EF4-FFF2-40B4-BE49-F238E27FC236}">
              <a16:creationId xmlns:a16="http://schemas.microsoft.com/office/drawing/2014/main" id="{B4C3AA9F-4B41-478A-9B8D-ABAE7637B12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799" name="AutoShape 3" descr="(question)">
          <a:extLst>
            <a:ext uri="{FF2B5EF4-FFF2-40B4-BE49-F238E27FC236}">
              <a16:creationId xmlns:a16="http://schemas.microsoft.com/office/drawing/2014/main" id="{E8C7CACD-4A39-496F-B11A-45CF736B71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0" name="AutoShape 3" descr="(question)">
          <a:extLst>
            <a:ext uri="{FF2B5EF4-FFF2-40B4-BE49-F238E27FC236}">
              <a16:creationId xmlns:a16="http://schemas.microsoft.com/office/drawing/2014/main" id="{CC55D5AC-E401-4443-AAD2-86E77923E1D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1" name="AutoShape 3" descr="(question)">
          <a:extLst>
            <a:ext uri="{FF2B5EF4-FFF2-40B4-BE49-F238E27FC236}">
              <a16:creationId xmlns:a16="http://schemas.microsoft.com/office/drawing/2014/main" id="{AA5F84CE-E6B3-4429-8F11-43868353D97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2" name="AutoShape 3" descr="(question)">
          <a:extLst>
            <a:ext uri="{FF2B5EF4-FFF2-40B4-BE49-F238E27FC236}">
              <a16:creationId xmlns:a16="http://schemas.microsoft.com/office/drawing/2014/main" id="{1EB11525-F7BB-48B5-BBD5-869D07D350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3" name="AutoShape 3" descr="(question)">
          <a:extLst>
            <a:ext uri="{FF2B5EF4-FFF2-40B4-BE49-F238E27FC236}">
              <a16:creationId xmlns:a16="http://schemas.microsoft.com/office/drawing/2014/main" id="{2EF60448-C976-4C8A-AA81-C1CD6341CFA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4" name="AutoShape 3" descr="(question)">
          <a:extLst>
            <a:ext uri="{FF2B5EF4-FFF2-40B4-BE49-F238E27FC236}">
              <a16:creationId xmlns:a16="http://schemas.microsoft.com/office/drawing/2014/main" id="{6D06A678-EE3C-48D1-BF1F-24B4D5FB42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5" name="AutoShape 3" descr="(question)">
          <a:extLst>
            <a:ext uri="{FF2B5EF4-FFF2-40B4-BE49-F238E27FC236}">
              <a16:creationId xmlns:a16="http://schemas.microsoft.com/office/drawing/2014/main" id="{26C60E8F-F215-4919-8A8C-C46CFE05DA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6" name="AutoShape 3" descr="(question)">
          <a:extLst>
            <a:ext uri="{FF2B5EF4-FFF2-40B4-BE49-F238E27FC236}">
              <a16:creationId xmlns:a16="http://schemas.microsoft.com/office/drawing/2014/main" id="{028A54A6-4F14-4568-9F7A-4755DD5BEC4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7" name="AutoShape 3" descr="(question)">
          <a:extLst>
            <a:ext uri="{FF2B5EF4-FFF2-40B4-BE49-F238E27FC236}">
              <a16:creationId xmlns:a16="http://schemas.microsoft.com/office/drawing/2014/main" id="{814CD4A2-C018-4C31-A780-07062E1DB2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8" name="AutoShape 3" descr="(question)">
          <a:extLst>
            <a:ext uri="{FF2B5EF4-FFF2-40B4-BE49-F238E27FC236}">
              <a16:creationId xmlns:a16="http://schemas.microsoft.com/office/drawing/2014/main" id="{63E23932-2838-43F9-8DEB-A5AB4C11DE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09" name="AutoShape 3" descr="(question)">
          <a:extLst>
            <a:ext uri="{FF2B5EF4-FFF2-40B4-BE49-F238E27FC236}">
              <a16:creationId xmlns:a16="http://schemas.microsoft.com/office/drawing/2014/main" id="{A40F5FA5-BFF6-47C6-8C5D-473A22EECA3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0" name="AutoShape 3" descr="(question)">
          <a:extLst>
            <a:ext uri="{FF2B5EF4-FFF2-40B4-BE49-F238E27FC236}">
              <a16:creationId xmlns:a16="http://schemas.microsoft.com/office/drawing/2014/main" id="{2E880335-571D-4299-BA06-95DCCC96E57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1" name="AutoShape 3" descr="(question)">
          <a:extLst>
            <a:ext uri="{FF2B5EF4-FFF2-40B4-BE49-F238E27FC236}">
              <a16:creationId xmlns:a16="http://schemas.microsoft.com/office/drawing/2014/main" id="{70C21DF6-58F0-417B-A7A2-A1A5B04F24E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2" name="AutoShape 3" descr="(question)">
          <a:extLst>
            <a:ext uri="{FF2B5EF4-FFF2-40B4-BE49-F238E27FC236}">
              <a16:creationId xmlns:a16="http://schemas.microsoft.com/office/drawing/2014/main" id="{653B8B19-A5C5-443B-9A57-FE69ABC0EF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3" name="AutoShape 3" descr="(question)">
          <a:extLst>
            <a:ext uri="{FF2B5EF4-FFF2-40B4-BE49-F238E27FC236}">
              <a16:creationId xmlns:a16="http://schemas.microsoft.com/office/drawing/2014/main" id="{2F13BA01-FC1F-4FE6-960F-46BA9EA72F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4" name="AutoShape 3" descr="(question)">
          <a:extLst>
            <a:ext uri="{FF2B5EF4-FFF2-40B4-BE49-F238E27FC236}">
              <a16:creationId xmlns:a16="http://schemas.microsoft.com/office/drawing/2014/main" id="{98908FF9-3463-4187-AC8C-B2561DF713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5" name="AutoShape 3" descr="(question)">
          <a:extLst>
            <a:ext uri="{FF2B5EF4-FFF2-40B4-BE49-F238E27FC236}">
              <a16:creationId xmlns:a16="http://schemas.microsoft.com/office/drawing/2014/main" id="{1A3E823A-E429-433C-8772-4D51FF5E43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6" name="AutoShape 3" descr="(question)">
          <a:extLst>
            <a:ext uri="{FF2B5EF4-FFF2-40B4-BE49-F238E27FC236}">
              <a16:creationId xmlns:a16="http://schemas.microsoft.com/office/drawing/2014/main" id="{D161B859-843B-44AE-8BB2-F2F7167BC0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7" name="AutoShape 3" descr="(question)">
          <a:extLst>
            <a:ext uri="{FF2B5EF4-FFF2-40B4-BE49-F238E27FC236}">
              <a16:creationId xmlns:a16="http://schemas.microsoft.com/office/drawing/2014/main" id="{6069C2F9-B13C-49BA-9CA7-A26E49CBD94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8" name="AutoShape 3" descr="(question)">
          <a:extLst>
            <a:ext uri="{FF2B5EF4-FFF2-40B4-BE49-F238E27FC236}">
              <a16:creationId xmlns:a16="http://schemas.microsoft.com/office/drawing/2014/main" id="{6733EBD6-47A4-4B5C-9C79-1C79F88008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19" name="AutoShape 3" descr="(question)">
          <a:extLst>
            <a:ext uri="{FF2B5EF4-FFF2-40B4-BE49-F238E27FC236}">
              <a16:creationId xmlns:a16="http://schemas.microsoft.com/office/drawing/2014/main" id="{94E9497B-C2D1-4547-9962-2303763582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0" name="AutoShape 3" descr="(question)">
          <a:extLst>
            <a:ext uri="{FF2B5EF4-FFF2-40B4-BE49-F238E27FC236}">
              <a16:creationId xmlns:a16="http://schemas.microsoft.com/office/drawing/2014/main" id="{6C1930F0-313C-4409-B58F-1C08D62E89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1" name="AutoShape 3" descr="(question)">
          <a:extLst>
            <a:ext uri="{FF2B5EF4-FFF2-40B4-BE49-F238E27FC236}">
              <a16:creationId xmlns:a16="http://schemas.microsoft.com/office/drawing/2014/main" id="{F7F67C75-E676-4A4D-AD4A-A7759897091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2" name="AutoShape 3" descr="(question)">
          <a:extLst>
            <a:ext uri="{FF2B5EF4-FFF2-40B4-BE49-F238E27FC236}">
              <a16:creationId xmlns:a16="http://schemas.microsoft.com/office/drawing/2014/main" id="{D521A1B7-A517-42BD-9219-9DA1215301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3" name="AutoShape 3" descr="(question)">
          <a:extLst>
            <a:ext uri="{FF2B5EF4-FFF2-40B4-BE49-F238E27FC236}">
              <a16:creationId xmlns:a16="http://schemas.microsoft.com/office/drawing/2014/main" id="{F3C2177A-3244-4BE9-9012-5FC5C384B6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4" name="AutoShape 3" descr="(question)">
          <a:extLst>
            <a:ext uri="{FF2B5EF4-FFF2-40B4-BE49-F238E27FC236}">
              <a16:creationId xmlns:a16="http://schemas.microsoft.com/office/drawing/2014/main" id="{9C2FEFE5-0F8E-408C-83E1-0B982AB5A7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5" name="AutoShape 3" descr="(question)">
          <a:extLst>
            <a:ext uri="{FF2B5EF4-FFF2-40B4-BE49-F238E27FC236}">
              <a16:creationId xmlns:a16="http://schemas.microsoft.com/office/drawing/2014/main" id="{8E8D73BF-4478-4F0E-AB71-030298F5A6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6" name="AutoShape 3" descr="(question)">
          <a:extLst>
            <a:ext uri="{FF2B5EF4-FFF2-40B4-BE49-F238E27FC236}">
              <a16:creationId xmlns:a16="http://schemas.microsoft.com/office/drawing/2014/main" id="{9171E89B-41E6-44E0-A44A-B153AE0DBC4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7" name="AutoShape 3" descr="(question)">
          <a:extLst>
            <a:ext uri="{FF2B5EF4-FFF2-40B4-BE49-F238E27FC236}">
              <a16:creationId xmlns:a16="http://schemas.microsoft.com/office/drawing/2014/main" id="{0C655187-6E4E-40AD-ADD8-F53DD6AC19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8" name="AutoShape 3" descr="(question)">
          <a:extLst>
            <a:ext uri="{FF2B5EF4-FFF2-40B4-BE49-F238E27FC236}">
              <a16:creationId xmlns:a16="http://schemas.microsoft.com/office/drawing/2014/main" id="{7527627A-8897-4111-A9DF-AF93C5A8AB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4800"/>
    <xdr:sp macro="" textlink="">
      <xdr:nvSpPr>
        <xdr:cNvPr id="1829" name="AutoShape 3" descr="(question)">
          <a:extLst>
            <a:ext uri="{FF2B5EF4-FFF2-40B4-BE49-F238E27FC236}">
              <a16:creationId xmlns:a16="http://schemas.microsoft.com/office/drawing/2014/main" id="{4DA65A35-B23E-4166-8299-678369D469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1090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0" name="AutoShape 3" descr="(question)">
          <a:extLst>
            <a:ext uri="{FF2B5EF4-FFF2-40B4-BE49-F238E27FC236}">
              <a16:creationId xmlns:a16="http://schemas.microsoft.com/office/drawing/2014/main" id="{B8CEC081-EC39-4187-A811-7195C18B78C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1" name="AutoShape 3" descr="(question)">
          <a:extLst>
            <a:ext uri="{FF2B5EF4-FFF2-40B4-BE49-F238E27FC236}">
              <a16:creationId xmlns:a16="http://schemas.microsoft.com/office/drawing/2014/main" id="{3BF38012-FB83-402B-8D29-070F96355D5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2" name="AutoShape 3" descr="(question)">
          <a:extLst>
            <a:ext uri="{FF2B5EF4-FFF2-40B4-BE49-F238E27FC236}">
              <a16:creationId xmlns:a16="http://schemas.microsoft.com/office/drawing/2014/main" id="{29B3BFE4-C669-4853-990C-01BF22C21D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3" name="AutoShape 3" descr="(question)">
          <a:extLst>
            <a:ext uri="{FF2B5EF4-FFF2-40B4-BE49-F238E27FC236}">
              <a16:creationId xmlns:a16="http://schemas.microsoft.com/office/drawing/2014/main" id="{944292F6-3BA5-4CF9-996C-B4D928F839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4" name="AutoShape 3" descr="(question)">
          <a:extLst>
            <a:ext uri="{FF2B5EF4-FFF2-40B4-BE49-F238E27FC236}">
              <a16:creationId xmlns:a16="http://schemas.microsoft.com/office/drawing/2014/main" id="{899F338A-9276-4BF8-AC3E-2C777FEFBA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5" name="AutoShape 3" descr="(question)">
          <a:extLst>
            <a:ext uri="{FF2B5EF4-FFF2-40B4-BE49-F238E27FC236}">
              <a16:creationId xmlns:a16="http://schemas.microsoft.com/office/drawing/2014/main" id="{09FF3D7A-6E71-40A4-925D-83E10F577B9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6" name="AutoShape 3" descr="(question)">
          <a:extLst>
            <a:ext uri="{FF2B5EF4-FFF2-40B4-BE49-F238E27FC236}">
              <a16:creationId xmlns:a16="http://schemas.microsoft.com/office/drawing/2014/main" id="{E7DE1A7A-F714-4BE0-B78F-C51F553F6EA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7" name="AutoShape 3" descr="(question)">
          <a:extLst>
            <a:ext uri="{FF2B5EF4-FFF2-40B4-BE49-F238E27FC236}">
              <a16:creationId xmlns:a16="http://schemas.microsoft.com/office/drawing/2014/main" id="{981C4F4A-3138-428C-AD0C-BF58E6048A0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8" name="AutoShape 3" descr="(question)">
          <a:extLst>
            <a:ext uri="{FF2B5EF4-FFF2-40B4-BE49-F238E27FC236}">
              <a16:creationId xmlns:a16="http://schemas.microsoft.com/office/drawing/2014/main" id="{452F29D7-9DB5-4F6A-992B-C6DA51C34B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39" name="AutoShape 3" descr="(question)">
          <a:extLst>
            <a:ext uri="{FF2B5EF4-FFF2-40B4-BE49-F238E27FC236}">
              <a16:creationId xmlns:a16="http://schemas.microsoft.com/office/drawing/2014/main" id="{C66707FB-9493-42CC-A379-73E255957FB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0" name="AutoShape 3" descr="(question)">
          <a:extLst>
            <a:ext uri="{FF2B5EF4-FFF2-40B4-BE49-F238E27FC236}">
              <a16:creationId xmlns:a16="http://schemas.microsoft.com/office/drawing/2014/main" id="{35CD634C-ED81-4AB6-B42B-B2F7D988E25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1" name="AutoShape 3" descr="(question)">
          <a:extLst>
            <a:ext uri="{FF2B5EF4-FFF2-40B4-BE49-F238E27FC236}">
              <a16:creationId xmlns:a16="http://schemas.microsoft.com/office/drawing/2014/main" id="{E6FAE8ED-7C14-44A7-91C9-60415AE76D8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2" name="AutoShape 3" descr="(question)">
          <a:extLst>
            <a:ext uri="{FF2B5EF4-FFF2-40B4-BE49-F238E27FC236}">
              <a16:creationId xmlns:a16="http://schemas.microsoft.com/office/drawing/2014/main" id="{1BFE067B-2334-4E47-9EA8-BA68C740827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3" name="AutoShape 3" descr="(question)">
          <a:extLst>
            <a:ext uri="{FF2B5EF4-FFF2-40B4-BE49-F238E27FC236}">
              <a16:creationId xmlns:a16="http://schemas.microsoft.com/office/drawing/2014/main" id="{AC6D52D6-5BF2-456C-BFA8-2362BEDC0E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4" name="AutoShape 3" descr="(question)">
          <a:extLst>
            <a:ext uri="{FF2B5EF4-FFF2-40B4-BE49-F238E27FC236}">
              <a16:creationId xmlns:a16="http://schemas.microsoft.com/office/drawing/2014/main" id="{2E40169E-3B8F-4839-B41F-872A34353C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5" name="AutoShape 3" descr="(question)">
          <a:extLst>
            <a:ext uri="{FF2B5EF4-FFF2-40B4-BE49-F238E27FC236}">
              <a16:creationId xmlns:a16="http://schemas.microsoft.com/office/drawing/2014/main" id="{320A4B45-9C8A-406A-A951-9882F768F4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6" name="AutoShape 3" descr="(question)">
          <a:extLst>
            <a:ext uri="{FF2B5EF4-FFF2-40B4-BE49-F238E27FC236}">
              <a16:creationId xmlns:a16="http://schemas.microsoft.com/office/drawing/2014/main" id="{DE66F9A8-C414-45DE-8ED8-BA9758AA44A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7" name="AutoShape 3" descr="(question)">
          <a:extLst>
            <a:ext uri="{FF2B5EF4-FFF2-40B4-BE49-F238E27FC236}">
              <a16:creationId xmlns:a16="http://schemas.microsoft.com/office/drawing/2014/main" id="{F5BB2C28-6923-4956-A0C0-F346FBB074B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8" name="AutoShape 3" descr="(question)">
          <a:extLst>
            <a:ext uri="{FF2B5EF4-FFF2-40B4-BE49-F238E27FC236}">
              <a16:creationId xmlns:a16="http://schemas.microsoft.com/office/drawing/2014/main" id="{DC039B02-7BAE-4B11-94FF-B539FA7BF9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49" name="AutoShape 3" descr="(question)">
          <a:extLst>
            <a:ext uri="{FF2B5EF4-FFF2-40B4-BE49-F238E27FC236}">
              <a16:creationId xmlns:a16="http://schemas.microsoft.com/office/drawing/2014/main" id="{F0B3A871-383A-4134-8C7D-BD0433BCE16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0" name="AutoShape 3" descr="(question)">
          <a:extLst>
            <a:ext uri="{FF2B5EF4-FFF2-40B4-BE49-F238E27FC236}">
              <a16:creationId xmlns:a16="http://schemas.microsoft.com/office/drawing/2014/main" id="{EBABD1EF-E030-4F7A-BED8-F77A213D3E1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1" name="AutoShape 3" descr="(question)">
          <a:extLst>
            <a:ext uri="{FF2B5EF4-FFF2-40B4-BE49-F238E27FC236}">
              <a16:creationId xmlns:a16="http://schemas.microsoft.com/office/drawing/2014/main" id="{833EB272-8C5C-47B0-AEEA-98B6DCF6018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2" name="AutoShape 3" descr="(question)">
          <a:extLst>
            <a:ext uri="{FF2B5EF4-FFF2-40B4-BE49-F238E27FC236}">
              <a16:creationId xmlns:a16="http://schemas.microsoft.com/office/drawing/2014/main" id="{7B156B1B-CE90-435D-8E48-E28505BA09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3" name="AutoShape 3" descr="(question)">
          <a:extLst>
            <a:ext uri="{FF2B5EF4-FFF2-40B4-BE49-F238E27FC236}">
              <a16:creationId xmlns:a16="http://schemas.microsoft.com/office/drawing/2014/main" id="{9D399E5B-20B5-4F67-B6A4-148EABA4F6E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4" name="AutoShape 3" descr="(question)">
          <a:extLst>
            <a:ext uri="{FF2B5EF4-FFF2-40B4-BE49-F238E27FC236}">
              <a16:creationId xmlns:a16="http://schemas.microsoft.com/office/drawing/2014/main" id="{A44B97D1-1FE5-4002-85B9-7CA41D604C7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5" name="AutoShape 3" descr="(question)">
          <a:extLst>
            <a:ext uri="{FF2B5EF4-FFF2-40B4-BE49-F238E27FC236}">
              <a16:creationId xmlns:a16="http://schemas.microsoft.com/office/drawing/2014/main" id="{45D707D2-4187-408E-857E-DBE0A2C18A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6" name="AutoShape 3" descr="(question)">
          <a:extLst>
            <a:ext uri="{FF2B5EF4-FFF2-40B4-BE49-F238E27FC236}">
              <a16:creationId xmlns:a16="http://schemas.microsoft.com/office/drawing/2014/main" id="{43C27F59-DA25-4E0A-B2DA-E4C7A2F515A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7" name="AutoShape 3" descr="(question)">
          <a:extLst>
            <a:ext uri="{FF2B5EF4-FFF2-40B4-BE49-F238E27FC236}">
              <a16:creationId xmlns:a16="http://schemas.microsoft.com/office/drawing/2014/main" id="{77297F98-F927-487A-A070-9899444A2E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8" name="AutoShape 3" descr="(question)">
          <a:extLst>
            <a:ext uri="{FF2B5EF4-FFF2-40B4-BE49-F238E27FC236}">
              <a16:creationId xmlns:a16="http://schemas.microsoft.com/office/drawing/2014/main" id="{B0B8693E-EDA6-4837-B32F-7F1C64D1519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59" name="AutoShape 3" descr="(question)">
          <a:extLst>
            <a:ext uri="{FF2B5EF4-FFF2-40B4-BE49-F238E27FC236}">
              <a16:creationId xmlns:a16="http://schemas.microsoft.com/office/drawing/2014/main" id="{BB463937-70E7-49F6-A795-C0A58F66CDB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0" name="AutoShape 3" descr="(question)">
          <a:extLst>
            <a:ext uri="{FF2B5EF4-FFF2-40B4-BE49-F238E27FC236}">
              <a16:creationId xmlns:a16="http://schemas.microsoft.com/office/drawing/2014/main" id="{978CECA8-7419-4000-9949-2A06E76035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1" name="AutoShape 3" descr="(question)">
          <a:extLst>
            <a:ext uri="{FF2B5EF4-FFF2-40B4-BE49-F238E27FC236}">
              <a16:creationId xmlns:a16="http://schemas.microsoft.com/office/drawing/2014/main" id="{0F713DD1-20F6-4550-8744-0ABB6EEBE64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2" name="AutoShape 3" descr="(question)">
          <a:extLst>
            <a:ext uri="{FF2B5EF4-FFF2-40B4-BE49-F238E27FC236}">
              <a16:creationId xmlns:a16="http://schemas.microsoft.com/office/drawing/2014/main" id="{BD745A72-0463-451B-94B4-DA033D5A41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3" name="AutoShape 3" descr="(question)">
          <a:extLst>
            <a:ext uri="{FF2B5EF4-FFF2-40B4-BE49-F238E27FC236}">
              <a16:creationId xmlns:a16="http://schemas.microsoft.com/office/drawing/2014/main" id="{EFE219FB-3D91-41B6-9389-B9B365087D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4" name="AutoShape 3" descr="(question)">
          <a:extLst>
            <a:ext uri="{FF2B5EF4-FFF2-40B4-BE49-F238E27FC236}">
              <a16:creationId xmlns:a16="http://schemas.microsoft.com/office/drawing/2014/main" id="{E305FE1D-C7CB-4526-85B4-B9FAA8DB07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5" name="AutoShape 3" descr="(question)">
          <a:extLst>
            <a:ext uri="{FF2B5EF4-FFF2-40B4-BE49-F238E27FC236}">
              <a16:creationId xmlns:a16="http://schemas.microsoft.com/office/drawing/2014/main" id="{025FBB70-8180-4EDA-83CE-7688F6760AE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6" name="AutoShape 3" descr="(question)">
          <a:extLst>
            <a:ext uri="{FF2B5EF4-FFF2-40B4-BE49-F238E27FC236}">
              <a16:creationId xmlns:a16="http://schemas.microsoft.com/office/drawing/2014/main" id="{39480A3F-2CAE-48C6-ADB8-E4AAF4ED6C2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7" name="AutoShape 3" descr="(question)">
          <a:extLst>
            <a:ext uri="{FF2B5EF4-FFF2-40B4-BE49-F238E27FC236}">
              <a16:creationId xmlns:a16="http://schemas.microsoft.com/office/drawing/2014/main" id="{9AF7C44E-114E-441A-AAFE-3516A5C4B2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8" name="AutoShape 3" descr="(question)">
          <a:extLst>
            <a:ext uri="{FF2B5EF4-FFF2-40B4-BE49-F238E27FC236}">
              <a16:creationId xmlns:a16="http://schemas.microsoft.com/office/drawing/2014/main" id="{8D06A9E6-AF14-49E7-BAE2-CA68CB28BA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69" name="AutoShape 3" descr="(question)">
          <a:extLst>
            <a:ext uri="{FF2B5EF4-FFF2-40B4-BE49-F238E27FC236}">
              <a16:creationId xmlns:a16="http://schemas.microsoft.com/office/drawing/2014/main" id="{CCDBA332-2893-4635-BE5E-F6D0DB6F0C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70" name="AutoShape 3" descr="(question)">
          <a:extLst>
            <a:ext uri="{FF2B5EF4-FFF2-40B4-BE49-F238E27FC236}">
              <a16:creationId xmlns:a16="http://schemas.microsoft.com/office/drawing/2014/main" id="{BC1CAC04-51E5-4C62-8B9E-A94A6214795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71" name="AutoShape 3" descr="(question)">
          <a:extLst>
            <a:ext uri="{FF2B5EF4-FFF2-40B4-BE49-F238E27FC236}">
              <a16:creationId xmlns:a16="http://schemas.microsoft.com/office/drawing/2014/main" id="{8F8DA1C0-540B-4297-BAAE-BD1C6B66455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72" name="AutoShape 3" descr="(question)">
          <a:extLst>
            <a:ext uri="{FF2B5EF4-FFF2-40B4-BE49-F238E27FC236}">
              <a16:creationId xmlns:a16="http://schemas.microsoft.com/office/drawing/2014/main" id="{26B4DDF6-D3EA-4534-9698-67F372FABC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73" name="AutoShape 3" descr="(question)">
          <a:extLst>
            <a:ext uri="{FF2B5EF4-FFF2-40B4-BE49-F238E27FC236}">
              <a16:creationId xmlns:a16="http://schemas.microsoft.com/office/drawing/2014/main" id="{2CDF3E7D-BED8-4413-9190-A31D8AFA66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0</xdr:rowOff>
    </xdr:from>
    <xdr:ext cx="304800" cy="304800"/>
    <xdr:sp macro="" textlink="">
      <xdr:nvSpPr>
        <xdr:cNvPr id="1874" name="AutoShape 3" descr="(question)">
          <a:extLst>
            <a:ext uri="{FF2B5EF4-FFF2-40B4-BE49-F238E27FC236}">
              <a16:creationId xmlns:a16="http://schemas.microsoft.com/office/drawing/2014/main" id="{7C31CE18-A6FE-4B9B-B426-A0DD0B96FF6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4543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75" name="AutoShape 3" descr="(question)">
          <a:extLst>
            <a:ext uri="{FF2B5EF4-FFF2-40B4-BE49-F238E27FC236}">
              <a16:creationId xmlns:a16="http://schemas.microsoft.com/office/drawing/2014/main" id="{9C083BFD-714C-490D-A664-5970A47EA4E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76" name="AutoShape 3" descr="(question)">
          <a:extLst>
            <a:ext uri="{FF2B5EF4-FFF2-40B4-BE49-F238E27FC236}">
              <a16:creationId xmlns:a16="http://schemas.microsoft.com/office/drawing/2014/main" id="{D4F98522-2C57-419B-866E-A497279F311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77" name="AutoShape 3" descr="(question)">
          <a:extLst>
            <a:ext uri="{FF2B5EF4-FFF2-40B4-BE49-F238E27FC236}">
              <a16:creationId xmlns:a16="http://schemas.microsoft.com/office/drawing/2014/main" id="{111FE010-61F1-4A72-84A5-177A4A88001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78" name="AutoShape 3" descr="(question)">
          <a:extLst>
            <a:ext uri="{FF2B5EF4-FFF2-40B4-BE49-F238E27FC236}">
              <a16:creationId xmlns:a16="http://schemas.microsoft.com/office/drawing/2014/main" id="{667D2F9E-CF8A-4ABD-A436-FA32B3F152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79" name="AutoShape 3" descr="(question)">
          <a:extLst>
            <a:ext uri="{FF2B5EF4-FFF2-40B4-BE49-F238E27FC236}">
              <a16:creationId xmlns:a16="http://schemas.microsoft.com/office/drawing/2014/main" id="{0D6C5947-38E2-43C6-888F-1AB86BE9F0D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0" name="AutoShape 3" descr="(question)">
          <a:extLst>
            <a:ext uri="{FF2B5EF4-FFF2-40B4-BE49-F238E27FC236}">
              <a16:creationId xmlns:a16="http://schemas.microsoft.com/office/drawing/2014/main" id="{9BE2A54C-266D-45E4-8430-43DCB1D733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1" name="AutoShape 3" descr="(question)">
          <a:extLst>
            <a:ext uri="{FF2B5EF4-FFF2-40B4-BE49-F238E27FC236}">
              <a16:creationId xmlns:a16="http://schemas.microsoft.com/office/drawing/2014/main" id="{4BD7F2B9-02EB-4590-A135-8EE9791871E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2" name="AutoShape 3" descr="(question)">
          <a:extLst>
            <a:ext uri="{FF2B5EF4-FFF2-40B4-BE49-F238E27FC236}">
              <a16:creationId xmlns:a16="http://schemas.microsoft.com/office/drawing/2014/main" id="{751C320B-EE5F-40C6-ADA0-5F91DBA9F6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3" name="AutoShape 3" descr="(question)">
          <a:extLst>
            <a:ext uri="{FF2B5EF4-FFF2-40B4-BE49-F238E27FC236}">
              <a16:creationId xmlns:a16="http://schemas.microsoft.com/office/drawing/2014/main" id="{DCCCBDB3-9F28-4C56-A7F9-8741A128D0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4" name="AutoShape 3" descr="(question)">
          <a:extLst>
            <a:ext uri="{FF2B5EF4-FFF2-40B4-BE49-F238E27FC236}">
              <a16:creationId xmlns:a16="http://schemas.microsoft.com/office/drawing/2014/main" id="{C71EAD06-5B7A-4399-96BE-49ACD817B4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5" name="AutoShape 3" descr="(question)">
          <a:extLst>
            <a:ext uri="{FF2B5EF4-FFF2-40B4-BE49-F238E27FC236}">
              <a16:creationId xmlns:a16="http://schemas.microsoft.com/office/drawing/2014/main" id="{7D1341A3-538F-4627-8F3A-F74EA3027A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6" name="AutoShape 3" descr="(question)">
          <a:extLst>
            <a:ext uri="{FF2B5EF4-FFF2-40B4-BE49-F238E27FC236}">
              <a16:creationId xmlns:a16="http://schemas.microsoft.com/office/drawing/2014/main" id="{45A0C567-E27B-4592-9439-FF55E2AB94C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7" name="AutoShape 3" descr="(question)">
          <a:extLst>
            <a:ext uri="{FF2B5EF4-FFF2-40B4-BE49-F238E27FC236}">
              <a16:creationId xmlns:a16="http://schemas.microsoft.com/office/drawing/2014/main" id="{9A7E421D-8D01-430D-87D4-DB0DD85A8E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8" name="AutoShape 3" descr="(question)">
          <a:extLst>
            <a:ext uri="{FF2B5EF4-FFF2-40B4-BE49-F238E27FC236}">
              <a16:creationId xmlns:a16="http://schemas.microsoft.com/office/drawing/2014/main" id="{625C98B0-6C44-4E91-82EE-7E3E3E021AA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89" name="AutoShape 3" descr="(question)">
          <a:extLst>
            <a:ext uri="{FF2B5EF4-FFF2-40B4-BE49-F238E27FC236}">
              <a16:creationId xmlns:a16="http://schemas.microsoft.com/office/drawing/2014/main" id="{CDDEB698-2AD8-4E05-9FE2-23B28603CA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0" name="AutoShape 3" descr="(question)">
          <a:extLst>
            <a:ext uri="{FF2B5EF4-FFF2-40B4-BE49-F238E27FC236}">
              <a16:creationId xmlns:a16="http://schemas.microsoft.com/office/drawing/2014/main" id="{3630BD1E-4628-493A-8AA5-BFAF3785C6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1" name="AutoShape 3" descr="(question)">
          <a:extLst>
            <a:ext uri="{FF2B5EF4-FFF2-40B4-BE49-F238E27FC236}">
              <a16:creationId xmlns:a16="http://schemas.microsoft.com/office/drawing/2014/main" id="{02FBBC8F-01EE-4B9C-AF3F-1F0E71757DD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2" name="AutoShape 3" descr="(question)">
          <a:extLst>
            <a:ext uri="{FF2B5EF4-FFF2-40B4-BE49-F238E27FC236}">
              <a16:creationId xmlns:a16="http://schemas.microsoft.com/office/drawing/2014/main" id="{45B6AE8B-5870-425D-85E2-A49CBB81F38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3" name="AutoShape 3" descr="(question)">
          <a:extLst>
            <a:ext uri="{FF2B5EF4-FFF2-40B4-BE49-F238E27FC236}">
              <a16:creationId xmlns:a16="http://schemas.microsoft.com/office/drawing/2014/main" id="{4876218C-97E3-4C5F-9319-D527B80BA62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4" name="AutoShape 3" descr="(question)">
          <a:extLst>
            <a:ext uri="{FF2B5EF4-FFF2-40B4-BE49-F238E27FC236}">
              <a16:creationId xmlns:a16="http://schemas.microsoft.com/office/drawing/2014/main" id="{62206AB3-E670-4AB1-B682-32899A71191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5" name="AutoShape 3" descr="(question)">
          <a:extLst>
            <a:ext uri="{FF2B5EF4-FFF2-40B4-BE49-F238E27FC236}">
              <a16:creationId xmlns:a16="http://schemas.microsoft.com/office/drawing/2014/main" id="{BF2F1E45-228A-4B8A-9588-86290FC42C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6" name="AutoShape 3" descr="(question)">
          <a:extLst>
            <a:ext uri="{FF2B5EF4-FFF2-40B4-BE49-F238E27FC236}">
              <a16:creationId xmlns:a16="http://schemas.microsoft.com/office/drawing/2014/main" id="{53A9AD16-B966-41AA-86D0-050EFC02FF7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7" name="AutoShape 3" descr="(question)">
          <a:extLst>
            <a:ext uri="{FF2B5EF4-FFF2-40B4-BE49-F238E27FC236}">
              <a16:creationId xmlns:a16="http://schemas.microsoft.com/office/drawing/2014/main" id="{0A9690F5-E79F-418E-8176-226052F8B5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8" name="AutoShape 3" descr="(question)">
          <a:extLst>
            <a:ext uri="{FF2B5EF4-FFF2-40B4-BE49-F238E27FC236}">
              <a16:creationId xmlns:a16="http://schemas.microsoft.com/office/drawing/2014/main" id="{1E62C353-4B6C-4640-A900-6032F7A6601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899" name="AutoShape 3" descr="(question)">
          <a:extLst>
            <a:ext uri="{FF2B5EF4-FFF2-40B4-BE49-F238E27FC236}">
              <a16:creationId xmlns:a16="http://schemas.microsoft.com/office/drawing/2014/main" id="{92E06C09-B88F-421D-9EEA-97029620C0B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0" name="AutoShape 3" descr="(question)">
          <a:extLst>
            <a:ext uri="{FF2B5EF4-FFF2-40B4-BE49-F238E27FC236}">
              <a16:creationId xmlns:a16="http://schemas.microsoft.com/office/drawing/2014/main" id="{B34C667A-8DC1-435A-B198-664E306FFF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1" name="AutoShape 3" descr="(question)">
          <a:extLst>
            <a:ext uri="{FF2B5EF4-FFF2-40B4-BE49-F238E27FC236}">
              <a16:creationId xmlns:a16="http://schemas.microsoft.com/office/drawing/2014/main" id="{D3EFACDE-C880-4DDC-938A-6C69A64FB47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2" name="AutoShape 3" descr="(question)">
          <a:extLst>
            <a:ext uri="{FF2B5EF4-FFF2-40B4-BE49-F238E27FC236}">
              <a16:creationId xmlns:a16="http://schemas.microsoft.com/office/drawing/2014/main" id="{59105A26-A718-4B66-BB04-763C2D06A0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3" name="AutoShape 3" descr="(question)">
          <a:extLst>
            <a:ext uri="{FF2B5EF4-FFF2-40B4-BE49-F238E27FC236}">
              <a16:creationId xmlns:a16="http://schemas.microsoft.com/office/drawing/2014/main" id="{5A6F2D6F-941E-4DE9-8EBD-F98D2B644D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4" name="AutoShape 3" descr="(question)">
          <a:extLst>
            <a:ext uri="{FF2B5EF4-FFF2-40B4-BE49-F238E27FC236}">
              <a16:creationId xmlns:a16="http://schemas.microsoft.com/office/drawing/2014/main" id="{1FAAF851-922B-4B4A-BAA8-2BA29166CA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5" name="AutoShape 3" descr="(question)">
          <a:extLst>
            <a:ext uri="{FF2B5EF4-FFF2-40B4-BE49-F238E27FC236}">
              <a16:creationId xmlns:a16="http://schemas.microsoft.com/office/drawing/2014/main" id="{7BE2EFEC-AF97-48CD-BB47-FF32B65DF3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6" name="AutoShape 3" descr="(question)">
          <a:extLst>
            <a:ext uri="{FF2B5EF4-FFF2-40B4-BE49-F238E27FC236}">
              <a16:creationId xmlns:a16="http://schemas.microsoft.com/office/drawing/2014/main" id="{74C21183-EE35-4530-96E6-3809358FE99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7" name="AutoShape 3" descr="(question)">
          <a:extLst>
            <a:ext uri="{FF2B5EF4-FFF2-40B4-BE49-F238E27FC236}">
              <a16:creationId xmlns:a16="http://schemas.microsoft.com/office/drawing/2014/main" id="{FCAACC93-BB71-4917-9EBC-2E0205B8986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8" name="AutoShape 3" descr="(question)">
          <a:extLst>
            <a:ext uri="{FF2B5EF4-FFF2-40B4-BE49-F238E27FC236}">
              <a16:creationId xmlns:a16="http://schemas.microsoft.com/office/drawing/2014/main" id="{AA54C6CD-589B-4C65-83FE-CDC7BF7894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09" name="AutoShape 3" descr="(question)">
          <a:extLst>
            <a:ext uri="{FF2B5EF4-FFF2-40B4-BE49-F238E27FC236}">
              <a16:creationId xmlns:a16="http://schemas.microsoft.com/office/drawing/2014/main" id="{76B1C129-0481-4F4C-BA6C-513382A0D2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0" name="AutoShape 3" descr="(question)">
          <a:extLst>
            <a:ext uri="{FF2B5EF4-FFF2-40B4-BE49-F238E27FC236}">
              <a16:creationId xmlns:a16="http://schemas.microsoft.com/office/drawing/2014/main" id="{B2BF0189-91AF-45EB-8D62-065D5DF4305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1" name="AutoShape 3" descr="(question)">
          <a:extLst>
            <a:ext uri="{FF2B5EF4-FFF2-40B4-BE49-F238E27FC236}">
              <a16:creationId xmlns:a16="http://schemas.microsoft.com/office/drawing/2014/main" id="{883979F4-40B5-4C11-85CB-0ED111644C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2" name="AutoShape 3" descr="(question)">
          <a:extLst>
            <a:ext uri="{FF2B5EF4-FFF2-40B4-BE49-F238E27FC236}">
              <a16:creationId xmlns:a16="http://schemas.microsoft.com/office/drawing/2014/main" id="{F7329800-DA02-459A-969E-D382FB41526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3" name="AutoShape 3" descr="(question)">
          <a:extLst>
            <a:ext uri="{FF2B5EF4-FFF2-40B4-BE49-F238E27FC236}">
              <a16:creationId xmlns:a16="http://schemas.microsoft.com/office/drawing/2014/main" id="{CDC337E0-2600-4A74-85C8-FA40574391C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4" name="AutoShape 3" descr="(question)">
          <a:extLst>
            <a:ext uri="{FF2B5EF4-FFF2-40B4-BE49-F238E27FC236}">
              <a16:creationId xmlns:a16="http://schemas.microsoft.com/office/drawing/2014/main" id="{A235D9B9-8431-4BC3-827B-7DADB8D362B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5" name="AutoShape 3" descr="(question)">
          <a:extLst>
            <a:ext uri="{FF2B5EF4-FFF2-40B4-BE49-F238E27FC236}">
              <a16:creationId xmlns:a16="http://schemas.microsoft.com/office/drawing/2014/main" id="{6FEA5463-CA88-46C0-ABEE-7C44722E10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6" name="AutoShape 3" descr="(question)">
          <a:extLst>
            <a:ext uri="{FF2B5EF4-FFF2-40B4-BE49-F238E27FC236}">
              <a16:creationId xmlns:a16="http://schemas.microsoft.com/office/drawing/2014/main" id="{460C63DA-77CB-43EB-B9D4-EC1A4AA208C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7" name="AutoShape 3" descr="(question)">
          <a:extLst>
            <a:ext uri="{FF2B5EF4-FFF2-40B4-BE49-F238E27FC236}">
              <a16:creationId xmlns:a16="http://schemas.microsoft.com/office/drawing/2014/main" id="{DE811E5A-4727-40A6-A7F8-4F05FCB114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8" name="AutoShape 3" descr="(question)">
          <a:extLst>
            <a:ext uri="{FF2B5EF4-FFF2-40B4-BE49-F238E27FC236}">
              <a16:creationId xmlns:a16="http://schemas.microsoft.com/office/drawing/2014/main" id="{808464EA-8391-4ED7-9F5F-7229B62F83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0</xdr:rowOff>
    </xdr:from>
    <xdr:ext cx="304800" cy="304800"/>
    <xdr:sp macro="" textlink="">
      <xdr:nvSpPr>
        <xdr:cNvPr id="1919" name="AutoShape 3" descr="(question)">
          <a:extLst>
            <a:ext uri="{FF2B5EF4-FFF2-40B4-BE49-F238E27FC236}">
              <a16:creationId xmlns:a16="http://schemas.microsoft.com/office/drawing/2014/main" id="{121AF624-C314-4F81-92C5-A2C3A72A994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579959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0" name="AutoShape 3" descr="(question)">
          <a:extLst>
            <a:ext uri="{FF2B5EF4-FFF2-40B4-BE49-F238E27FC236}">
              <a16:creationId xmlns:a16="http://schemas.microsoft.com/office/drawing/2014/main" id="{AB505DE0-1728-42A9-9ED1-88D73D2B9B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1" name="AutoShape 3" descr="(question)">
          <a:extLst>
            <a:ext uri="{FF2B5EF4-FFF2-40B4-BE49-F238E27FC236}">
              <a16:creationId xmlns:a16="http://schemas.microsoft.com/office/drawing/2014/main" id="{7D062494-4E47-47E4-BCB7-488342C422F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2" name="AutoShape 3" descr="(question)">
          <a:extLst>
            <a:ext uri="{FF2B5EF4-FFF2-40B4-BE49-F238E27FC236}">
              <a16:creationId xmlns:a16="http://schemas.microsoft.com/office/drawing/2014/main" id="{1A6B1743-8D91-4D28-A97D-F3DE63AC669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3" name="AutoShape 3" descr="(question)">
          <a:extLst>
            <a:ext uri="{FF2B5EF4-FFF2-40B4-BE49-F238E27FC236}">
              <a16:creationId xmlns:a16="http://schemas.microsoft.com/office/drawing/2014/main" id="{3E0F5729-925F-4F2A-93E8-3FE86AD9AF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4" name="AutoShape 3" descr="(question)">
          <a:extLst>
            <a:ext uri="{FF2B5EF4-FFF2-40B4-BE49-F238E27FC236}">
              <a16:creationId xmlns:a16="http://schemas.microsoft.com/office/drawing/2014/main" id="{A84DA426-A2A1-4435-9251-AC01DE0D08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5" name="AutoShape 3" descr="(question)">
          <a:extLst>
            <a:ext uri="{FF2B5EF4-FFF2-40B4-BE49-F238E27FC236}">
              <a16:creationId xmlns:a16="http://schemas.microsoft.com/office/drawing/2014/main" id="{AE4B330F-A52C-4726-BEC6-0430E010964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6" name="AutoShape 3" descr="(question)">
          <a:extLst>
            <a:ext uri="{FF2B5EF4-FFF2-40B4-BE49-F238E27FC236}">
              <a16:creationId xmlns:a16="http://schemas.microsoft.com/office/drawing/2014/main" id="{18B8FC31-FD1F-494A-A4EE-9E59C60F5C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7" name="AutoShape 3" descr="(question)">
          <a:extLst>
            <a:ext uri="{FF2B5EF4-FFF2-40B4-BE49-F238E27FC236}">
              <a16:creationId xmlns:a16="http://schemas.microsoft.com/office/drawing/2014/main" id="{2F4FE953-B7FD-41E8-A040-D6B7653F9B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8" name="AutoShape 3" descr="(question)">
          <a:extLst>
            <a:ext uri="{FF2B5EF4-FFF2-40B4-BE49-F238E27FC236}">
              <a16:creationId xmlns:a16="http://schemas.microsoft.com/office/drawing/2014/main" id="{78AEB461-2D2F-4B45-A35C-C5272945E18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29" name="AutoShape 3" descr="(question)">
          <a:extLst>
            <a:ext uri="{FF2B5EF4-FFF2-40B4-BE49-F238E27FC236}">
              <a16:creationId xmlns:a16="http://schemas.microsoft.com/office/drawing/2014/main" id="{D0B506E3-DEEC-4096-95AE-7BFC694681D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30" name="AutoShape 3" descr="(question)">
          <a:extLst>
            <a:ext uri="{FF2B5EF4-FFF2-40B4-BE49-F238E27FC236}">
              <a16:creationId xmlns:a16="http://schemas.microsoft.com/office/drawing/2014/main" id="{6FF179EF-3C85-4FA0-B18E-5240325257B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31" name="AutoShape 3" descr="(question)">
          <a:extLst>
            <a:ext uri="{FF2B5EF4-FFF2-40B4-BE49-F238E27FC236}">
              <a16:creationId xmlns:a16="http://schemas.microsoft.com/office/drawing/2014/main" id="{A67A130B-BF55-4590-9B75-30056598CAE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32" name="AutoShape 3" descr="(question)">
          <a:extLst>
            <a:ext uri="{FF2B5EF4-FFF2-40B4-BE49-F238E27FC236}">
              <a16:creationId xmlns:a16="http://schemas.microsoft.com/office/drawing/2014/main" id="{F380C1D0-AD50-431B-A3D7-63D211BA8D9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33" name="AutoShape 3" descr="(question)">
          <a:extLst>
            <a:ext uri="{FF2B5EF4-FFF2-40B4-BE49-F238E27FC236}">
              <a16:creationId xmlns:a16="http://schemas.microsoft.com/office/drawing/2014/main" id="{2F42CC36-DE21-4BA0-9984-DBB9B874C8A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80</xdr:row>
      <xdr:rowOff>0</xdr:rowOff>
    </xdr:from>
    <xdr:ext cx="304800" cy="304800"/>
    <xdr:sp macro="" textlink="">
      <xdr:nvSpPr>
        <xdr:cNvPr id="1934" name="AutoShape 3" descr="(question)">
          <a:extLst>
            <a:ext uri="{FF2B5EF4-FFF2-40B4-BE49-F238E27FC236}">
              <a16:creationId xmlns:a16="http://schemas.microsoft.com/office/drawing/2014/main" id="{788CAADD-B62A-428E-BEB5-B26DCC94FB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489531"/>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35" name="AutoShape 3" descr="(question)">
          <a:extLst>
            <a:ext uri="{FF2B5EF4-FFF2-40B4-BE49-F238E27FC236}">
              <a16:creationId xmlns:a16="http://schemas.microsoft.com/office/drawing/2014/main" id="{3C435DF7-33C5-4589-8316-F286E4E850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36" name="AutoShape 3" descr="(question)">
          <a:extLst>
            <a:ext uri="{FF2B5EF4-FFF2-40B4-BE49-F238E27FC236}">
              <a16:creationId xmlns:a16="http://schemas.microsoft.com/office/drawing/2014/main" id="{5280A484-397E-42CA-AC05-BC770CDAD7B3}"/>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37" name="AutoShape 3" descr="(question)">
          <a:extLst>
            <a:ext uri="{FF2B5EF4-FFF2-40B4-BE49-F238E27FC236}">
              <a16:creationId xmlns:a16="http://schemas.microsoft.com/office/drawing/2014/main" id="{E652F488-C6D5-4B3B-96A9-C88AA2A8EE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38" name="AutoShape 3" descr="(question)">
          <a:extLst>
            <a:ext uri="{FF2B5EF4-FFF2-40B4-BE49-F238E27FC236}">
              <a16:creationId xmlns:a16="http://schemas.microsoft.com/office/drawing/2014/main" id="{A2C7484D-98EB-4C17-AC3B-B77674569B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39" name="AutoShape 3" descr="(question)">
          <a:extLst>
            <a:ext uri="{FF2B5EF4-FFF2-40B4-BE49-F238E27FC236}">
              <a16:creationId xmlns:a16="http://schemas.microsoft.com/office/drawing/2014/main" id="{8C708ED3-EB26-4B13-9657-C6E3A0B2811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0" name="AutoShape 3" descr="(question)">
          <a:extLst>
            <a:ext uri="{FF2B5EF4-FFF2-40B4-BE49-F238E27FC236}">
              <a16:creationId xmlns:a16="http://schemas.microsoft.com/office/drawing/2014/main" id="{759B12A9-616B-4FE1-8DBE-413928FD57E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1" name="AutoShape 3" descr="(question)">
          <a:extLst>
            <a:ext uri="{FF2B5EF4-FFF2-40B4-BE49-F238E27FC236}">
              <a16:creationId xmlns:a16="http://schemas.microsoft.com/office/drawing/2014/main" id="{E03C16E2-942E-4C33-A8B1-F97532B055C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2" name="AutoShape 3" descr="(question)">
          <a:extLst>
            <a:ext uri="{FF2B5EF4-FFF2-40B4-BE49-F238E27FC236}">
              <a16:creationId xmlns:a16="http://schemas.microsoft.com/office/drawing/2014/main" id="{EA31413B-01B7-4142-B2DB-E9AE4A93A50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3" name="AutoShape 3" descr="(question)">
          <a:extLst>
            <a:ext uri="{FF2B5EF4-FFF2-40B4-BE49-F238E27FC236}">
              <a16:creationId xmlns:a16="http://schemas.microsoft.com/office/drawing/2014/main" id="{D5726730-A2C2-46A2-AC39-9F541D07825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4" name="AutoShape 3" descr="(question)">
          <a:extLst>
            <a:ext uri="{FF2B5EF4-FFF2-40B4-BE49-F238E27FC236}">
              <a16:creationId xmlns:a16="http://schemas.microsoft.com/office/drawing/2014/main" id="{CF416F95-3E69-4B1B-A269-F85D9ACF3F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5" name="AutoShape 3" descr="(question)">
          <a:extLst>
            <a:ext uri="{FF2B5EF4-FFF2-40B4-BE49-F238E27FC236}">
              <a16:creationId xmlns:a16="http://schemas.microsoft.com/office/drawing/2014/main" id="{4F1AA8A5-17EA-4BAD-B2F9-8CB107E2C0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6" name="AutoShape 3" descr="(question)">
          <a:extLst>
            <a:ext uri="{FF2B5EF4-FFF2-40B4-BE49-F238E27FC236}">
              <a16:creationId xmlns:a16="http://schemas.microsoft.com/office/drawing/2014/main" id="{EEAF4692-C24D-4410-8E69-9F809DFB84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7" name="AutoShape 3" descr="(question)">
          <a:extLst>
            <a:ext uri="{FF2B5EF4-FFF2-40B4-BE49-F238E27FC236}">
              <a16:creationId xmlns:a16="http://schemas.microsoft.com/office/drawing/2014/main" id="{D2B4E268-D139-4A52-872B-B3999F8980A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8" name="AutoShape 3" descr="(question)">
          <a:extLst>
            <a:ext uri="{FF2B5EF4-FFF2-40B4-BE49-F238E27FC236}">
              <a16:creationId xmlns:a16="http://schemas.microsoft.com/office/drawing/2014/main" id="{F82FD11B-663B-44BF-AAA4-43E83608C82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81</xdr:row>
      <xdr:rowOff>0</xdr:rowOff>
    </xdr:from>
    <xdr:ext cx="304800" cy="304800"/>
    <xdr:sp macro="" textlink="">
      <xdr:nvSpPr>
        <xdr:cNvPr id="1949" name="AutoShape 3" descr="(question)">
          <a:extLst>
            <a:ext uri="{FF2B5EF4-FFF2-40B4-BE49-F238E27FC236}">
              <a16:creationId xmlns:a16="http://schemas.microsoft.com/office/drawing/2014/main" id="{3B6AE566-D472-47F1-9BF4-35683097FB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118348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0" name="AutoShape 3" descr="(question)">
          <a:extLst>
            <a:ext uri="{FF2B5EF4-FFF2-40B4-BE49-F238E27FC236}">
              <a16:creationId xmlns:a16="http://schemas.microsoft.com/office/drawing/2014/main" id="{E60D90C5-3546-4908-8B2D-883D7E1129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1" name="AutoShape 3" descr="(question)">
          <a:extLst>
            <a:ext uri="{FF2B5EF4-FFF2-40B4-BE49-F238E27FC236}">
              <a16:creationId xmlns:a16="http://schemas.microsoft.com/office/drawing/2014/main" id="{9C8B08F6-05A9-4828-93CA-B66CC6ADA9E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2" name="AutoShape 3" descr="(question)">
          <a:extLst>
            <a:ext uri="{FF2B5EF4-FFF2-40B4-BE49-F238E27FC236}">
              <a16:creationId xmlns:a16="http://schemas.microsoft.com/office/drawing/2014/main" id="{8E02544A-4ADF-42A7-AEED-233F108F9DE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3" name="AutoShape 3" descr="(question)">
          <a:extLst>
            <a:ext uri="{FF2B5EF4-FFF2-40B4-BE49-F238E27FC236}">
              <a16:creationId xmlns:a16="http://schemas.microsoft.com/office/drawing/2014/main" id="{E68A8C78-B782-4B54-8DB6-FA901C19A16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4" name="AutoShape 3" descr="(question)">
          <a:extLst>
            <a:ext uri="{FF2B5EF4-FFF2-40B4-BE49-F238E27FC236}">
              <a16:creationId xmlns:a16="http://schemas.microsoft.com/office/drawing/2014/main" id="{4829E1F2-034C-4055-A7E5-90A13827285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5" name="AutoShape 3" descr="(question)">
          <a:extLst>
            <a:ext uri="{FF2B5EF4-FFF2-40B4-BE49-F238E27FC236}">
              <a16:creationId xmlns:a16="http://schemas.microsoft.com/office/drawing/2014/main" id="{C231A5DD-BBC7-4786-A19C-FC6C9B1128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6" name="AutoShape 3" descr="(question)">
          <a:extLst>
            <a:ext uri="{FF2B5EF4-FFF2-40B4-BE49-F238E27FC236}">
              <a16:creationId xmlns:a16="http://schemas.microsoft.com/office/drawing/2014/main" id="{0237FC0C-82C2-420F-8EE9-64E2968E6BC1}"/>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7" name="AutoShape 3" descr="(question)">
          <a:extLst>
            <a:ext uri="{FF2B5EF4-FFF2-40B4-BE49-F238E27FC236}">
              <a16:creationId xmlns:a16="http://schemas.microsoft.com/office/drawing/2014/main" id="{F88073C8-D924-4826-9BD1-02A3E11180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8" name="AutoShape 3" descr="(question)">
          <a:extLst>
            <a:ext uri="{FF2B5EF4-FFF2-40B4-BE49-F238E27FC236}">
              <a16:creationId xmlns:a16="http://schemas.microsoft.com/office/drawing/2014/main" id="{133CF0B1-0F39-4FEE-AE18-AD1111435FF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59" name="AutoShape 3" descr="(question)">
          <a:extLst>
            <a:ext uri="{FF2B5EF4-FFF2-40B4-BE49-F238E27FC236}">
              <a16:creationId xmlns:a16="http://schemas.microsoft.com/office/drawing/2014/main" id="{34889891-477F-4914-8B18-908D88590E0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0" name="AutoShape 3" descr="(question)">
          <a:extLst>
            <a:ext uri="{FF2B5EF4-FFF2-40B4-BE49-F238E27FC236}">
              <a16:creationId xmlns:a16="http://schemas.microsoft.com/office/drawing/2014/main" id="{34F87626-79D1-4C0B-B46D-6C58499D945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1" name="AutoShape 3" descr="(question)">
          <a:extLst>
            <a:ext uri="{FF2B5EF4-FFF2-40B4-BE49-F238E27FC236}">
              <a16:creationId xmlns:a16="http://schemas.microsoft.com/office/drawing/2014/main" id="{0AD3265B-613B-4A04-ABE3-4EF7A861C04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2" name="AutoShape 3" descr="(question)">
          <a:extLst>
            <a:ext uri="{FF2B5EF4-FFF2-40B4-BE49-F238E27FC236}">
              <a16:creationId xmlns:a16="http://schemas.microsoft.com/office/drawing/2014/main" id="{449AA65D-153A-445D-8E57-E46F0BC0F34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3" name="AutoShape 3" descr="(question)">
          <a:extLst>
            <a:ext uri="{FF2B5EF4-FFF2-40B4-BE49-F238E27FC236}">
              <a16:creationId xmlns:a16="http://schemas.microsoft.com/office/drawing/2014/main" id="{5919FE92-7B42-4704-AE62-7857DF2A5B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4" name="AutoShape 3" descr="(question)">
          <a:extLst>
            <a:ext uri="{FF2B5EF4-FFF2-40B4-BE49-F238E27FC236}">
              <a16:creationId xmlns:a16="http://schemas.microsoft.com/office/drawing/2014/main" id="{E59C7428-6054-49B9-AD34-7419EC4AC0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5" name="AutoShape 3" descr="(question)">
          <a:extLst>
            <a:ext uri="{FF2B5EF4-FFF2-40B4-BE49-F238E27FC236}">
              <a16:creationId xmlns:a16="http://schemas.microsoft.com/office/drawing/2014/main" id="{D3BC35AD-4402-4452-800D-78787B316D5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6" name="AutoShape 3" descr="(question)">
          <a:extLst>
            <a:ext uri="{FF2B5EF4-FFF2-40B4-BE49-F238E27FC236}">
              <a16:creationId xmlns:a16="http://schemas.microsoft.com/office/drawing/2014/main" id="{9B9119DD-AB28-46BB-8D60-9C7F0CD413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7" name="AutoShape 3" descr="(question)">
          <a:extLst>
            <a:ext uri="{FF2B5EF4-FFF2-40B4-BE49-F238E27FC236}">
              <a16:creationId xmlns:a16="http://schemas.microsoft.com/office/drawing/2014/main" id="{0614FED5-B3D4-40C2-A983-3F9949F3FA3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8" name="AutoShape 3" descr="(question)">
          <a:extLst>
            <a:ext uri="{FF2B5EF4-FFF2-40B4-BE49-F238E27FC236}">
              <a16:creationId xmlns:a16="http://schemas.microsoft.com/office/drawing/2014/main" id="{98754D50-8A0E-4FD6-84CE-43A4F73AB0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69" name="AutoShape 3" descr="(question)">
          <a:extLst>
            <a:ext uri="{FF2B5EF4-FFF2-40B4-BE49-F238E27FC236}">
              <a16:creationId xmlns:a16="http://schemas.microsoft.com/office/drawing/2014/main" id="{44B127BF-8765-4FE8-8DE6-81DEAF01CEA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0" name="AutoShape 3" descr="(question)">
          <a:extLst>
            <a:ext uri="{FF2B5EF4-FFF2-40B4-BE49-F238E27FC236}">
              <a16:creationId xmlns:a16="http://schemas.microsoft.com/office/drawing/2014/main" id="{83B932A5-FADA-475C-AC38-CF2B7BBB5E6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1" name="AutoShape 3" descr="(question)">
          <a:extLst>
            <a:ext uri="{FF2B5EF4-FFF2-40B4-BE49-F238E27FC236}">
              <a16:creationId xmlns:a16="http://schemas.microsoft.com/office/drawing/2014/main" id="{4B077C90-D10B-403F-A0FA-CF339CB33DB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2" name="AutoShape 3" descr="(question)">
          <a:extLst>
            <a:ext uri="{FF2B5EF4-FFF2-40B4-BE49-F238E27FC236}">
              <a16:creationId xmlns:a16="http://schemas.microsoft.com/office/drawing/2014/main" id="{0F1D9712-F89E-4E5C-873E-A8BD01A9C0C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3" name="AutoShape 3" descr="(question)">
          <a:extLst>
            <a:ext uri="{FF2B5EF4-FFF2-40B4-BE49-F238E27FC236}">
              <a16:creationId xmlns:a16="http://schemas.microsoft.com/office/drawing/2014/main" id="{9A2F5CBE-430A-472A-B848-8B0A59389E5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4" name="AutoShape 3" descr="(question)">
          <a:extLst>
            <a:ext uri="{FF2B5EF4-FFF2-40B4-BE49-F238E27FC236}">
              <a16:creationId xmlns:a16="http://schemas.microsoft.com/office/drawing/2014/main" id="{9FAC617B-8824-4E33-A389-961D9414BBD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5" name="AutoShape 3" descr="(question)">
          <a:extLst>
            <a:ext uri="{FF2B5EF4-FFF2-40B4-BE49-F238E27FC236}">
              <a16:creationId xmlns:a16="http://schemas.microsoft.com/office/drawing/2014/main" id="{743DE803-55F7-41C0-8979-961A382DC56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6" name="AutoShape 3" descr="(question)">
          <a:extLst>
            <a:ext uri="{FF2B5EF4-FFF2-40B4-BE49-F238E27FC236}">
              <a16:creationId xmlns:a16="http://schemas.microsoft.com/office/drawing/2014/main" id="{759C6F4E-BAC5-48B0-AFFA-ABD69BC3E1F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7" name="AutoShape 3" descr="(question)">
          <a:extLst>
            <a:ext uri="{FF2B5EF4-FFF2-40B4-BE49-F238E27FC236}">
              <a16:creationId xmlns:a16="http://schemas.microsoft.com/office/drawing/2014/main" id="{DCD43B51-932C-481F-B940-69BCDA8D655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8" name="AutoShape 3" descr="(question)">
          <a:extLst>
            <a:ext uri="{FF2B5EF4-FFF2-40B4-BE49-F238E27FC236}">
              <a16:creationId xmlns:a16="http://schemas.microsoft.com/office/drawing/2014/main" id="{C61D3537-BCAE-4AB6-A16D-BA1F882533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79" name="AutoShape 3" descr="(question)">
          <a:extLst>
            <a:ext uri="{FF2B5EF4-FFF2-40B4-BE49-F238E27FC236}">
              <a16:creationId xmlns:a16="http://schemas.microsoft.com/office/drawing/2014/main" id="{2A1EADC6-52D1-4B6D-918E-09D9E851A2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0" name="AutoShape 3" descr="(question)">
          <a:extLst>
            <a:ext uri="{FF2B5EF4-FFF2-40B4-BE49-F238E27FC236}">
              <a16:creationId xmlns:a16="http://schemas.microsoft.com/office/drawing/2014/main" id="{CCBAA068-28AB-46F2-8744-1EB0600E8C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1" name="AutoShape 3" descr="(question)">
          <a:extLst>
            <a:ext uri="{FF2B5EF4-FFF2-40B4-BE49-F238E27FC236}">
              <a16:creationId xmlns:a16="http://schemas.microsoft.com/office/drawing/2014/main" id="{5C94D9CC-C088-46D8-BA51-4FC0BEC82EC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2" name="AutoShape 3" descr="(question)">
          <a:extLst>
            <a:ext uri="{FF2B5EF4-FFF2-40B4-BE49-F238E27FC236}">
              <a16:creationId xmlns:a16="http://schemas.microsoft.com/office/drawing/2014/main" id="{95630031-3906-4030-9A2E-603D1D3CD6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3" name="AutoShape 3" descr="(question)">
          <a:extLst>
            <a:ext uri="{FF2B5EF4-FFF2-40B4-BE49-F238E27FC236}">
              <a16:creationId xmlns:a16="http://schemas.microsoft.com/office/drawing/2014/main" id="{2F7E1F87-45BF-4B50-964E-6477EA0436D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4" name="AutoShape 3" descr="(question)">
          <a:extLst>
            <a:ext uri="{FF2B5EF4-FFF2-40B4-BE49-F238E27FC236}">
              <a16:creationId xmlns:a16="http://schemas.microsoft.com/office/drawing/2014/main" id="{66E90EBA-01B5-4A28-92CB-4CB1BCDEB63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5" name="AutoShape 3" descr="(question)">
          <a:extLst>
            <a:ext uri="{FF2B5EF4-FFF2-40B4-BE49-F238E27FC236}">
              <a16:creationId xmlns:a16="http://schemas.microsoft.com/office/drawing/2014/main" id="{4518F962-31ED-4EE5-8FB8-772FDAE9082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6" name="AutoShape 3" descr="(question)">
          <a:extLst>
            <a:ext uri="{FF2B5EF4-FFF2-40B4-BE49-F238E27FC236}">
              <a16:creationId xmlns:a16="http://schemas.microsoft.com/office/drawing/2014/main" id="{9DB680A9-E4B4-46A2-97D0-9C7309FEF63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7" name="AutoShape 3" descr="(question)">
          <a:extLst>
            <a:ext uri="{FF2B5EF4-FFF2-40B4-BE49-F238E27FC236}">
              <a16:creationId xmlns:a16="http://schemas.microsoft.com/office/drawing/2014/main" id="{8A6B315F-F87B-4243-8984-8B897538FD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8" name="AutoShape 3" descr="(question)">
          <a:extLst>
            <a:ext uri="{FF2B5EF4-FFF2-40B4-BE49-F238E27FC236}">
              <a16:creationId xmlns:a16="http://schemas.microsoft.com/office/drawing/2014/main" id="{1F964C5C-EBEE-47BF-B6EE-326A43EB218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89" name="AutoShape 3" descr="(question)">
          <a:extLst>
            <a:ext uri="{FF2B5EF4-FFF2-40B4-BE49-F238E27FC236}">
              <a16:creationId xmlns:a16="http://schemas.microsoft.com/office/drawing/2014/main" id="{ECFD76E2-EFF0-4487-B4E0-9354F99CCF1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90" name="AutoShape 3" descr="(question)">
          <a:extLst>
            <a:ext uri="{FF2B5EF4-FFF2-40B4-BE49-F238E27FC236}">
              <a16:creationId xmlns:a16="http://schemas.microsoft.com/office/drawing/2014/main" id="{A0B4D702-4C07-4757-9F5F-8A688CE8C74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91" name="AutoShape 3" descr="(question)">
          <a:extLst>
            <a:ext uri="{FF2B5EF4-FFF2-40B4-BE49-F238E27FC236}">
              <a16:creationId xmlns:a16="http://schemas.microsoft.com/office/drawing/2014/main" id="{6038D2AD-C7C9-4A8D-9528-E5A626396CD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92" name="AutoShape 3" descr="(question)">
          <a:extLst>
            <a:ext uri="{FF2B5EF4-FFF2-40B4-BE49-F238E27FC236}">
              <a16:creationId xmlns:a16="http://schemas.microsoft.com/office/drawing/2014/main" id="{56895972-CDC0-41E4-93AE-2363B75C387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93" name="AutoShape 3" descr="(question)">
          <a:extLst>
            <a:ext uri="{FF2B5EF4-FFF2-40B4-BE49-F238E27FC236}">
              <a16:creationId xmlns:a16="http://schemas.microsoft.com/office/drawing/2014/main" id="{2470445A-D789-4BEC-A63D-5815A2471E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114</xdr:row>
      <xdr:rowOff>0</xdr:rowOff>
    </xdr:from>
    <xdr:ext cx="304800" cy="304800"/>
    <xdr:sp macro="" textlink="">
      <xdr:nvSpPr>
        <xdr:cNvPr id="1994" name="AutoShape 3" descr="(question)">
          <a:extLst>
            <a:ext uri="{FF2B5EF4-FFF2-40B4-BE49-F238E27FC236}">
              <a16:creationId xmlns:a16="http://schemas.microsoft.com/office/drawing/2014/main" id="{70DED7AB-22D8-4509-A373-DE1ACFBB82B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6392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1995" name="AutoShape 3" descr="(question)">
          <a:extLst>
            <a:ext uri="{FF2B5EF4-FFF2-40B4-BE49-F238E27FC236}">
              <a16:creationId xmlns:a16="http://schemas.microsoft.com/office/drawing/2014/main" id="{FA6D971C-4FB5-4DAA-8053-94C54B5E705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1996" name="AutoShape 3" descr="(question)">
          <a:extLst>
            <a:ext uri="{FF2B5EF4-FFF2-40B4-BE49-F238E27FC236}">
              <a16:creationId xmlns:a16="http://schemas.microsoft.com/office/drawing/2014/main" id="{DA535BC5-C089-44CC-BC04-96BAB5FCF71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1997" name="AutoShape 3" descr="(question)">
          <a:extLst>
            <a:ext uri="{FF2B5EF4-FFF2-40B4-BE49-F238E27FC236}">
              <a16:creationId xmlns:a16="http://schemas.microsoft.com/office/drawing/2014/main" id="{C39C4716-DD7D-49E6-9C5E-A05337DF64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1998" name="AutoShape 3" descr="(question)">
          <a:extLst>
            <a:ext uri="{FF2B5EF4-FFF2-40B4-BE49-F238E27FC236}">
              <a16:creationId xmlns:a16="http://schemas.microsoft.com/office/drawing/2014/main" id="{164C93B6-24EA-42CC-A06A-F872991759D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1999" name="AutoShape 3" descr="(question)">
          <a:extLst>
            <a:ext uri="{FF2B5EF4-FFF2-40B4-BE49-F238E27FC236}">
              <a16:creationId xmlns:a16="http://schemas.microsoft.com/office/drawing/2014/main" id="{AE4EB52A-0053-49E0-A130-CA4F2735459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0" name="AutoShape 3" descr="(question)">
          <a:extLst>
            <a:ext uri="{FF2B5EF4-FFF2-40B4-BE49-F238E27FC236}">
              <a16:creationId xmlns:a16="http://schemas.microsoft.com/office/drawing/2014/main" id="{A41697A7-FE8E-4071-A45A-802328AD542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1" name="AutoShape 3" descr="(question)">
          <a:extLst>
            <a:ext uri="{FF2B5EF4-FFF2-40B4-BE49-F238E27FC236}">
              <a16:creationId xmlns:a16="http://schemas.microsoft.com/office/drawing/2014/main" id="{189DE375-56CE-4C6D-8F5E-97412EBF00C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2" name="AutoShape 3" descr="(question)">
          <a:extLst>
            <a:ext uri="{FF2B5EF4-FFF2-40B4-BE49-F238E27FC236}">
              <a16:creationId xmlns:a16="http://schemas.microsoft.com/office/drawing/2014/main" id="{402E57BB-DF0E-408E-AE58-E58446F333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3" name="AutoShape 3" descr="(question)">
          <a:extLst>
            <a:ext uri="{FF2B5EF4-FFF2-40B4-BE49-F238E27FC236}">
              <a16:creationId xmlns:a16="http://schemas.microsoft.com/office/drawing/2014/main" id="{40E47E76-D7BB-483C-9356-30D9580B7AF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4" name="AutoShape 3" descr="(question)">
          <a:extLst>
            <a:ext uri="{FF2B5EF4-FFF2-40B4-BE49-F238E27FC236}">
              <a16:creationId xmlns:a16="http://schemas.microsoft.com/office/drawing/2014/main" id="{D7CB1F14-A0EB-4241-814E-E9CACDC97F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5" name="AutoShape 3" descr="(question)">
          <a:extLst>
            <a:ext uri="{FF2B5EF4-FFF2-40B4-BE49-F238E27FC236}">
              <a16:creationId xmlns:a16="http://schemas.microsoft.com/office/drawing/2014/main" id="{A6A3F4FE-F32A-4EEB-BB90-934782FD91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6" name="AutoShape 3" descr="(question)">
          <a:extLst>
            <a:ext uri="{FF2B5EF4-FFF2-40B4-BE49-F238E27FC236}">
              <a16:creationId xmlns:a16="http://schemas.microsoft.com/office/drawing/2014/main" id="{B422F0A5-6829-40D9-AFE8-B79D38214C2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7" name="AutoShape 3" descr="(question)">
          <a:extLst>
            <a:ext uri="{FF2B5EF4-FFF2-40B4-BE49-F238E27FC236}">
              <a16:creationId xmlns:a16="http://schemas.microsoft.com/office/drawing/2014/main" id="{D016A553-895D-49D5-A76D-0844BE22A30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8" name="AutoShape 3" descr="(question)">
          <a:extLst>
            <a:ext uri="{FF2B5EF4-FFF2-40B4-BE49-F238E27FC236}">
              <a16:creationId xmlns:a16="http://schemas.microsoft.com/office/drawing/2014/main" id="{A7DA3B58-D24D-42D0-8EB7-5EC6F2FCC6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09" name="AutoShape 3" descr="(question)">
          <a:extLst>
            <a:ext uri="{FF2B5EF4-FFF2-40B4-BE49-F238E27FC236}">
              <a16:creationId xmlns:a16="http://schemas.microsoft.com/office/drawing/2014/main" id="{619C744B-A6FA-4FD7-8828-0B7D6426E43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0" name="AutoShape 3" descr="(question)">
          <a:extLst>
            <a:ext uri="{FF2B5EF4-FFF2-40B4-BE49-F238E27FC236}">
              <a16:creationId xmlns:a16="http://schemas.microsoft.com/office/drawing/2014/main" id="{6A80EA65-FFF3-4834-87B0-0DC83207411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1" name="AutoShape 3" descr="(question)">
          <a:extLst>
            <a:ext uri="{FF2B5EF4-FFF2-40B4-BE49-F238E27FC236}">
              <a16:creationId xmlns:a16="http://schemas.microsoft.com/office/drawing/2014/main" id="{46A6605D-03BF-4FB4-AB29-EEADF7976DAE}"/>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2" name="AutoShape 3" descr="(question)">
          <a:extLst>
            <a:ext uri="{FF2B5EF4-FFF2-40B4-BE49-F238E27FC236}">
              <a16:creationId xmlns:a16="http://schemas.microsoft.com/office/drawing/2014/main" id="{A3AA8489-F437-4A80-907E-CB6AD57D54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3" name="AutoShape 3" descr="(question)">
          <a:extLst>
            <a:ext uri="{FF2B5EF4-FFF2-40B4-BE49-F238E27FC236}">
              <a16:creationId xmlns:a16="http://schemas.microsoft.com/office/drawing/2014/main" id="{210BB235-D85B-4B21-80C8-2683FFCA38E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4" name="AutoShape 3" descr="(question)">
          <a:extLst>
            <a:ext uri="{FF2B5EF4-FFF2-40B4-BE49-F238E27FC236}">
              <a16:creationId xmlns:a16="http://schemas.microsoft.com/office/drawing/2014/main" id="{9630DFF4-7022-450A-BF61-DEA8B715599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5" name="AutoShape 3" descr="(question)">
          <a:extLst>
            <a:ext uri="{FF2B5EF4-FFF2-40B4-BE49-F238E27FC236}">
              <a16:creationId xmlns:a16="http://schemas.microsoft.com/office/drawing/2014/main" id="{D6EF6AD1-53F6-4FA6-8A9F-3B8141DF705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6" name="AutoShape 3" descr="(question)">
          <a:extLst>
            <a:ext uri="{FF2B5EF4-FFF2-40B4-BE49-F238E27FC236}">
              <a16:creationId xmlns:a16="http://schemas.microsoft.com/office/drawing/2014/main" id="{B1B00ADE-6DD1-435C-8EF2-ADBE6AC848B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7" name="AutoShape 3" descr="(question)">
          <a:extLst>
            <a:ext uri="{FF2B5EF4-FFF2-40B4-BE49-F238E27FC236}">
              <a16:creationId xmlns:a16="http://schemas.microsoft.com/office/drawing/2014/main" id="{0698D1F5-4DC5-44A0-9CD5-821E704B07F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8" name="AutoShape 3" descr="(question)">
          <a:extLst>
            <a:ext uri="{FF2B5EF4-FFF2-40B4-BE49-F238E27FC236}">
              <a16:creationId xmlns:a16="http://schemas.microsoft.com/office/drawing/2014/main" id="{F516E408-8E94-4C91-9358-E3A1376F64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19" name="AutoShape 3" descr="(question)">
          <a:extLst>
            <a:ext uri="{FF2B5EF4-FFF2-40B4-BE49-F238E27FC236}">
              <a16:creationId xmlns:a16="http://schemas.microsoft.com/office/drawing/2014/main" id="{C97B848D-B482-40A5-A165-8D7FD30CE9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0" name="AutoShape 3" descr="(question)">
          <a:extLst>
            <a:ext uri="{FF2B5EF4-FFF2-40B4-BE49-F238E27FC236}">
              <a16:creationId xmlns:a16="http://schemas.microsoft.com/office/drawing/2014/main" id="{3F0A78EE-BA47-4B43-BEF7-31AA2403117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1" name="AutoShape 3" descr="(question)">
          <a:extLst>
            <a:ext uri="{FF2B5EF4-FFF2-40B4-BE49-F238E27FC236}">
              <a16:creationId xmlns:a16="http://schemas.microsoft.com/office/drawing/2014/main" id="{953C9B39-25AA-4127-96C2-A6CFEEB57E47}"/>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2" name="AutoShape 3" descr="(question)">
          <a:extLst>
            <a:ext uri="{FF2B5EF4-FFF2-40B4-BE49-F238E27FC236}">
              <a16:creationId xmlns:a16="http://schemas.microsoft.com/office/drawing/2014/main" id="{15553CA3-4CC8-4D53-B6A4-FEA59D3E204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3" name="AutoShape 3" descr="(question)">
          <a:extLst>
            <a:ext uri="{FF2B5EF4-FFF2-40B4-BE49-F238E27FC236}">
              <a16:creationId xmlns:a16="http://schemas.microsoft.com/office/drawing/2014/main" id="{757B2B9F-CE79-4C5D-A70C-B1BEADE748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4" name="AutoShape 3" descr="(question)">
          <a:extLst>
            <a:ext uri="{FF2B5EF4-FFF2-40B4-BE49-F238E27FC236}">
              <a16:creationId xmlns:a16="http://schemas.microsoft.com/office/drawing/2014/main" id="{1AFCF2CC-7B40-4CA6-AB4C-A44CB163153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5" name="AutoShape 3" descr="(question)">
          <a:extLst>
            <a:ext uri="{FF2B5EF4-FFF2-40B4-BE49-F238E27FC236}">
              <a16:creationId xmlns:a16="http://schemas.microsoft.com/office/drawing/2014/main" id="{D1D0C98B-D97A-4208-A02B-17E1F5C69A4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6" name="AutoShape 3" descr="(question)">
          <a:extLst>
            <a:ext uri="{FF2B5EF4-FFF2-40B4-BE49-F238E27FC236}">
              <a16:creationId xmlns:a16="http://schemas.microsoft.com/office/drawing/2014/main" id="{47D3E0F2-9BBB-4E8B-A718-86EDF5995E5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7" name="AutoShape 3" descr="(question)">
          <a:extLst>
            <a:ext uri="{FF2B5EF4-FFF2-40B4-BE49-F238E27FC236}">
              <a16:creationId xmlns:a16="http://schemas.microsoft.com/office/drawing/2014/main" id="{5F044779-6447-4E33-A388-9CDC4C0330A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8" name="AutoShape 3" descr="(question)">
          <a:extLst>
            <a:ext uri="{FF2B5EF4-FFF2-40B4-BE49-F238E27FC236}">
              <a16:creationId xmlns:a16="http://schemas.microsoft.com/office/drawing/2014/main" id="{A41ED9CE-B843-4FAD-8FEB-2F1EAC7A85F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29" name="AutoShape 3" descr="(question)">
          <a:extLst>
            <a:ext uri="{FF2B5EF4-FFF2-40B4-BE49-F238E27FC236}">
              <a16:creationId xmlns:a16="http://schemas.microsoft.com/office/drawing/2014/main" id="{80B21C9F-75F8-4842-B8C5-1A814D35F2F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0" name="AutoShape 3" descr="(question)">
          <a:extLst>
            <a:ext uri="{FF2B5EF4-FFF2-40B4-BE49-F238E27FC236}">
              <a16:creationId xmlns:a16="http://schemas.microsoft.com/office/drawing/2014/main" id="{559D2B3F-D98E-47D5-AA48-720A1ED844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1" name="AutoShape 3" descr="(question)">
          <a:extLst>
            <a:ext uri="{FF2B5EF4-FFF2-40B4-BE49-F238E27FC236}">
              <a16:creationId xmlns:a16="http://schemas.microsoft.com/office/drawing/2014/main" id="{73D0ADE6-B263-4C9D-9837-AFA651950CC5}"/>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2" name="AutoShape 3" descr="(question)">
          <a:extLst>
            <a:ext uri="{FF2B5EF4-FFF2-40B4-BE49-F238E27FC236}">
              <a16:creationId xmlns:a16="http://schemas.microsoft.com/office/drawing/2014/main" id="{0F1F22B8-C2F5-4945-B148-21B95895832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3" name="AutoShape 3" descr="(question)">
          <a:extLst>
            <a:ext uri="{FF2B5EF4-FFF2-40B4-BE49-F238E27FC236}">
              <a16:creationId xmlns:a16="http://schemas.microsoft.com/office/drawing/2014/main" id="{B0F047C2-D72C-4BEA-9EA3-30E3AD75A6F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4" name="AutoShape 3" descr="(question)">
          <a:extLst>
            <a:ext uri="{FF2B5EF4-FFF2-40B4-BE49-F238E27FC236}">
              <a16:creationId xmlns:a16="http://schemas.microsoft.com/office/drawing/2014/main" id="{8185DB58-F558-4DF4-9927-5E147F3514C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5" name="AutoShape 3" descr="(question)">
          <a:extLst>
            <a:ext uri="{FF2B5EF4-FFF2-40B4-BE49-F238E27FC236}">
              <a16:creationId xmlns:a16="http://schemas.microsoft.com/office/drawing/2014/main" id="{FA32644E-2274-4764-AD68-6318DED611C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6" name="AutoShape 3" descr="(question)">
          <a:extLst>
            <a:ext uri="{FF2B5EF4-FFF2-40B4-BE49-F238E27FC236}">
              <a16:creationId xmlns:a16="http://schemas.microsoft.com/office/drawing/2014/main" id="{4EE8D8F3-62B0-49E9-9824-2AA0AB6EAA1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7" name="AutoShape 3" descr="(question)">
          <a:extLst>
            <a:ext uri="{FF2B5EF4-FFF2-40B4-BE49-F238E27FC236}">
              <a16:creationId xmlns:a16="http://schemas.microsoft.com/office/drawing/2014/main" id="{55030663-90BB-4B70-A0AA-723505A0987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8" name="AutoShape 3" descr="(question)">
          <a:extLst>
            <a:ext uri="{FF2B5EF4-FFF2-40B4-BE49-F238E27FC236}">
              <a16:creationId xmlns:a16="http://schemas.microsoft.com/office/drawing/2014/main" id="{63B7C950-EC3D-4888-830D-97C15575FD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115</xdr:row>
      <xdr:rowOff>0</xdr:rowOff>
    </xdr:from>
    <xdr:ext cx="304800" cy="304800"/>
    <xdr:sp macro="" textlink="">
      <xdr:nvSpPr>
        <xdr:cNvPr id="2039" name="AutoShape 3" descr="(question)">
          <a:extLst>
            <a:ext uri="{FF2B5EF4-FFF2-40B4-BE49-F238E27FC236}">
              <a16:creationId xmlns:a16="http://schemas.microsoft.com/office/drawing/2014/main" id="{4CB260A2-B7CD-4052-8F58-2F47D63C1CE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4982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0" name="AutoShape 3" descr="(question)">
          <a:extLst>
            <a:ext uri="{FF2B5EF4-FFF2-40B4-BE49-F238E27FC236}">
              <a16:creationId xmlns:a16="http://schemas.microsoft.com/office/drawing/2014/main" id="{837FBB68-2BFE-4013-A809-C47359BCDC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1" name="AutoShape 3" descr="(question)">
          <a:extLst>
            <a:ext uri="{FF2B5EF4-FFF2-40B4-BE49-F238E27FC236}">
              <a16:creationId xmlns:a16="http://schemas.microsoft.com/office/drawing/2014/main" id="{9836E844-F6F9-411B-BD53-20E9ABDD6BA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2" name="AutoShape 3" descr="(question)">
          <a:extLst>
            <a:ext uri="{FF2B5EF4-FFF2-40B4-BE49-F238E27FC236}">
              <a16:creationId xmlns:a16="http://schemas.microsoft.com/office/drawing/2014/main" id="{136FB043-C3CB-4CE2-B93C-1CB59512AAD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3" name="AutoShape 3" descr="(question)">
          <a:extLst>
            <a:ext uri="{FF2B5EF4-FFF2-40B4-BE49-F238E27FC236}">
              <a16:creationId xmlns:a16="http://schemas.microsoft.com/office/drawing/2014/main" id="{43FB0B9E-DA7B-44E9-86BF-78AD33C6156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4" name="AutoShape 3" descr="(question)">
          <a:extLst>
            <a:ext uri="{FF2B5EF4-FFF2-40B4-BE49-F238E27FC236}">
              <a16:creationId xmlns:a16="http://schemas.microsoft.com/office/drawing/2014/main" id="{43E13994-AE84-4401-AA50-4793C87E0A1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5" name="AutoShape 3" descr="(question)">
          <a:extLst>
            <a:ext uri="{FF2B5EF4-FFF2-40B4-BE49-F238E27FC236}">
              <a16:creationId xmlns:a16="http://schemas.microsoft.com/office/drawing/2014/main" id="{0AD4A12B-A0DC-48B4-9A94-6EB96425B2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6" name="AutoShape 3" descr="(question)">
          <a:extLst>
            <a:ext uri="{FF2B5EF4-FFF2-40B4-BE49-F238E27FC236}">
              <a16:creationId xmlns:a16="http://schemas.microsoft.com/office/drawing/2014/main" id="{8BAA7E06-1329-4B9F-85DC-90ED0FB725D4}"/>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7" name="AutoShape 3" descr="(question)">
          <a:extLst>
            <a:ext uri="{FF2B5EF4-FFF2-40B4-BE49-F238E27FC236}">
              <a16:creationId xmlns:a16="http://schemas.microsoft.com/office/drawing/2014/main" id="{C71A7D77-E6FB-44DA-9ED3-666232732F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8" name="AutoShape 3" descr="(question)">
          <a:extLst>
            <a:ext uri="{FF2B5EF4-FFF2-40B4-BE49-F238E27FC236}">
              <a16:creationId xmlns:a16="http://schemas.microsoft.com/office/drawing/2014/main" id="{D5EAAF03-D514-4BC5-AE1B-8B59E97F7A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49" name="AutoShape 3" descr="(question)">
          <a:extLst>
            <a:ext uri="{FF2B5EF4-FFF2-40B4-BE49-F238E27FC236}">
              <a16:creationId xmlns:a16="http://schemas.microsoft.com/office/drawing/2014/main" id="{9E55CB73-115E-4753-B4F3-04469BB235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0" name="AutoShape 3" descr="(question)">
          <a:extLst>
            <a:ext uri="{FF2B5EF4-FFF2-40B4-BE49-F238E27FC236}">
              <a16:creationId xmlns:a16="http://schemas.microsoft.com/office/drawing/2014/main" id="{DF3B5DE8-D9BA-477D-A2F7-9AB740CDBA2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1" name="AutoShape 3" descr="(question)">
          <a:extLst>
            <a:ext uri="{FF2B5EF4-FFF2-40B4-BE49-F238E27FC236}">
              <a16:creationId xmlns:a16="http://schemas.microsoft.com/office/drawing/2014/main" id="{5AB5A2CE-3593-4588-B2FE-30C2804D414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2" name="AutoShape 3" descr="(question)">
          <a:extLst>
            <a:ext uri="{FF2B5EF4-FFF2-40B4-BE49-F238E27FC236}">
              <a16:creationId xmlns:a16="http://schemas.microsoft.com/office/drawing/2014/main" id="{473876A3-AE9D-4AFF-AF23-25BDCA870C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3" name="AutoShape 3" descr="(question)">
          <a:extLst>
            <a:ext uri="{FF2B5EF4-FFF2-40B4-BE49-F238E27FC236}">
              <a16:creationId xmlns:a16="http://schemas.microsoft.com/office/drawing/2014/main" id="{CFAB1A97-B9D8-4E76-8087-C3ADD755846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4" name="AutoShape 3" descr="(question)">
          <a:extLst>
            <a:ext uri="{FF2B5EF4-FFF2-40B4-BE49-F238E27FC236}">
              <a16:creationId xmlns:a16="http://schemas.microsoft.com/office/drawing/2014/main" id="{1CB128F5-995C-4CB2-90B3-95FAC7C8CB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5" name="AutoShape 3" descr="(question)">
          <a:extLst>
            <a:ext uri="{FF2B5EF4-FFF2-40B4-BE49-F238E27FC236}">
              <a16:creationId xmlns:a16="http://schemas.microsoft.com/office/drawing/2014/main" id="{9CA2D113-B925-4785-88B3-461FAE26C82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6" name="AutoShape 3" descr="(question)">
          <a:extLst>
            <a:ext uri="{FF2B5EF4-FFF2-40B4-BE49-F238E27FC236}">
              <a16:creationId xmlns:a16="http://schemas.microsoft.com/office/drawing/2014/main" id="{72201242-3C72-49F8-A35C-71340D2BC69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7" name="AutoShape 3" descr="(question)">
          <a:extLst>
            <a:ext uri="{FF2B5EF4-FFF2-40B4-BE49-F238E27FC236}">
              <a16:creationId xmlns:a16="http://schemas.microsoft.com/office/drawing/2014/main" id="{FACF72BD-1B82-49A3-8D2F-FFE8FFA1452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8" name="AutoShape 3" descr="(question)">
          <a:extLst>
            <a:ext uri="{FF2B5EF4-FFF2-40B4-BE49-F238E27FC236}">
              <a16:creationId xmlns:a16="http://schemas.microsoft.com/office/drawing/2014/main" id="{DF7BD6D2-B973-4087-82D9-D66A28BF224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59" name="AutoShape 3" descr="(question)">
          <a:extLst>
            <a:ext uri="{FF2B5EF4-FFF2-40B4-BE49-F238E27FC236}">
              <a16:creationId xmlns:a16="http://schemas.microsoft.com/office/drawing/2014/main" id="{4D907FD7-A623-4EAF-A72E-6614270AE0C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0" name="AutoShape 3" descr="(question)">
          <a:extLst>
            <a:ext uri="{FF2B5EF4-FFF2-40B4-BE49-F238E27FC236}">
              <a16:creationId xmlns:a16="http://schemas.microsoft.com/office/drawing/2014/main" id="{A5C53213-C565-474B-8E87-99B4F452EBC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1" name="AutoShape 3" descr="(question)">
          <a:extLst>
            <a:ext uri="{FF2B5EF4-FFF2-40B4-BE49-F238E27FC236}">
              <a16:creationId xmlns:a16="http://schemas.microsoft.com/office/drawing/2014/main" id="{B09E4797-F9DA-4330-8F79-7F768C2DDA1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2" name="AutoShape 3" descr="(question)">
          <a:extLst>
            <a:ext uri="{FF2B5EF4-FFF2-40B4-BE49-F238E27FC236}">
              <a16:creationId xmlns:a16="http://schemas.microsoft.com/office/drawing/2014/main" id="{6DAD22FB-F821-424E-844C-C832838D446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3" name="AutoShape 3" descr="(question)">
          <a:extLst>
            <a:ext uri="{FF2B5EF4-FFF2-40B4-BE49-F238E27FC236}">
              <a16:creationId xmlns:a16="http://schemas.microsoft.com/office/drawing/2014/main" id="{61E3EDA9-C7E6-41FC-AAC3-F0782637B4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4" name="AutoShape 3" descr="(question)">
          <a:extLst>
            <a:ext uri="{FF2B5EF4-FFF2-40B4-BE49-F238E27FC236}">
              <a16:creationId xmlns:a16="http://schemas.microsoft.com/office/drawing/2014/main" id="{19DCAB80-1EE3-4F78-B7CB-E71A16827A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5" name="AutoShape 3" descr="(question)">
          <a:extLst>
            <a:ext uri="{FF2B5EF4-FFF2-40B4-BE49-F238E27FC236}">
              <a16:creationId xmlns:a16="http://schemas.microsoft.com/office/drawing/2014/main" id="{73737C32-9DB4-41BD-B514-BA1BD0D2062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6" name="AutoShape 3" descr="(question)">
          <a:extLst>
            <a:ext uri="{FF2B5EF4-FFF2-40B4-BE49-F238E27FC236}">
              <a16:creationId xmlns:a16="http://schemas.microsoft.com/office/drawing/2014/main" id="{0D0FA64F-173B-4B4E-A282-550913731E56}"/>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7" name="AutoShape 3" descr="(question)">
          <a:extLst>
            <a:ext uri="{FF2B5EF4-FFF2-40B4-BE49-F238E27FC236}">
              <a16:creationId xmlns:a16="http://schemas.microsoft.com/office/drawing/2014/main" id="{5DC95908-084D-4315-80C7-E5EB3D0A371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8" name="AutoShape 3" descr="(question)">
          <a:extLst>
            <a:ext uri="{FF2B5EF4-FFF2-40B4-BE49-F238E27FC236}">
              <a16:creationId xmlns:a16="http://schemas.microsoft.com/office/drawing/2014/main" id="{212F9CBA-A759-4A1A-91F0-70C63F0877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69" name="AutoShape 3" descr="(question)">
          <a:extLst>
            <a:ext uri="{FF2B5EF4-FFF2-40B4-BE49-F238E27FC236}">
              <a16:creationId xmlns:a16="http://schemas.microsoft.com/office/drawing/2014/main" id="{29A9FF44-254D-48BC-9FF1-F1B3BC177F9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0" name="AutoShape 3" descr="(question)">
          <a:extLst>
            <a:ext uri="{FF2B5EF4-FFF2-40B4-BE49-F238E27FC236}">
              <a16:creationId xmlns:a16="http://schemas.microsoft.com/office/drawing/2014/main" id="{3CEA6155-B7AC-44BA-B2ED-53446A9814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1" name="AutoShape 3" descr="(question)">
          <a:extLst>
            <a:ext uri="{FF2B5EF4-FFF2-40B4-BE49-F238E27FC236}">
              <a16:creationId xmlns:a16="http://schemas.microsoft.com/office/drawing/2014/main" id="{70C550B7-52EF-4633-9915-B8395206848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2" name="AutoShape 3" descr="(question)">
          <a:extLst>
            <a:ext uri="{FF2B5EF4-FFF2-40B4-BE49-F238E27FC236}">
              <a16:creationId xmlns:a16="http://schemas.microsoft.com/office/drawing/2014/main" id="{8DE4B774-5EF2-45DF-BCC0-1D0A29CFCCD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3" name="AutoShape 3" descr="(question)">
          <a:extLst>
            <a:ext uri="{FF2B5EF4-FFF2-40B4-BE49-F238E27FC236}">
              <a16:creationId xmlns:a16="http://schemas.microsoft.com/office/drawing/2014/main" id="{FD548A81-9966-4718-B678-58A85F8CF8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4" name="AutoShape 3" descr="(question)">
          <a:extLst>
            <a:ext uri="{FF2B5EF4-FFF2-40B4-BE49-F238E27FC236}">
              <a16:creationId xmlns:a16="http://schemas.microsoft.com/office/drawing/2014/main" id="{90E08FD9-46C3-4851-A281-5EB0EC8567A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5" name="AutoShape 3" descr="(question)">
          <a:extLst>
            <a:ext uri="{FF2B5EF4-FFF2-40B4-BE49-F238E27FC236}">
              <a16:creationId xmlns:a16="http://schemas.microsoft.com/office/drawing/2014/main" id="{798C6128-4F39-4FDF-B5F0-8CCD206830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6" name="AutoShape 3" descr="(question)">
          <a:extLst>
            <a:ext uri="{FF2B5EF4-FFF2-40B4-BE49-F238E27FC236}">
              <a16:creationId xmlns:a16="http://schemas.microsoft.com/office/drawing/2014/main" id="{FC121234-B0A2-4980-9F86-42FD471EDC4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7" name="AutoShape 3" descr="(question)">
          <a:extLst>
            <a:ext uri="{FF2B5EF4-FFF2-40B4-BE49-F238E27FC236}">
              <a16:creationId xmlns:a16="http://schemas.microsoft.com/office/drawing/2014/main" id="{5F264BC6-628D-4743-814E-F335E99A341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8" name="AutoShape 3" descr="(question)">
          <a:extLst>
            <a:ext uri="{FF2B5EF4-FFF2-40B4-BE49-F238E27FC236}">
              <a16:creationId xmlns:a16="http://schemas.microsoft.com/office/drawing/2014/main" id="{32093B97-8AF2-489D-B779-BE60EBA3FAF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79" name="AutoShape 3" descr="(question)">
          <a:extLst>
            <a:ext uri="{FF2B5EF4-FFF2-40B4-BE49-F238E27FC236}">
              <a16:creationId xmlns:a16="http://schemas.microsoft.com/office/drawing/2014/main" id="{66C86BB1-3961-4C51-B03A-67C217BAD34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80" name="AutoShape 3" descr="(question)">
          <a:extLst>
            <a:ext uri="{FF2B5EF4-FFF2-40B4-BE49-F238E27FC236}">
              <a16:creationId xmlns:a16="http://schemas.microsoft.com/office/drawing/2014/main" id="{80A187F7-89CA-4EB4-B815-F7DE6D8ABF6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81" name="AutoShape 3" descr="(question)">
          <a:extLst>
            <a:ext uri="{FF2B5EF4-FFF2-40B4-BE49-F238E27FC236}">
              <a16:creationId xmlns:a16="http://schemas.microsoft.com/office/drawing/2014/main" id="{7849FA76-12F2-4AE3-877F-4DC21D0A55D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82" name="AutoShape 3" descr="(question)">
          <a:extLst>
            <a:ext uri="{FF2B5EF4-FFF2-40B4-BE49-F238E27FC236}">
              <a16:creationId xmlns:a16="http://schemas.microsoft.com/office/drawing/2014/main" id="{DEF4CA18-0452-4DE8-84F0-FB9AA37979A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83" name="AutoShape 3" descr="(question)">
          <a:extLst>
            <a:ext uri="{FF2B5EF4-FFF2-40B4-BE49-F238E27FC236}">
              <a16:creationId xmlns:a16="http://schemas.microsoft.com/office/drawing/2014/main" id="{2D426A19-2B2C-46F9-A9BD-D5F43F5949DD}"/>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116</xdr:row>
      <xdr:rowOff>0</xdr:rowOff>
    </xdr:from>
    <xdr:ext cx="304800" cy="304800"/>
    <xdr:sp macro="" textlink="">
      <xdr:nvSpPr>
        <xdr:cNvPr id="2084" name="AutoShape 3" descr="(question)">
          <a:extLst>
            <a:ext uri="{FF2B5EF4-FFF2-40B4-BE49-F238E27FC236}">
              <a16:creationId xmlns:a16="http://schemas.microsoft.com/office/drawing/2014/main" id="{2452BF84-B6DB-4989-A642-86C683AB06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325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85" name="AutoShape 3" descr="(question)">
          <a:extLst>
            <a:ext uri="{FF2B5EF4-FFF2-40B4-BE49-F238E27FC236}">
              <a16:creationId xmlns:a16="http://schemas.microsoft.com/office/drawing/2014/main" id="{E6CEA4B1-62A6-40A8-A535-13BFC380033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86" name="AutoShape 3" descr="(question)">
          <a:extLst>
            <a:ext uri="{FF2B5EF4-FFF2-40B4-BE49-F238E27FC236}">
              <a16:creationId xmlns:a16="http://schemas.microsoft.com/office/drawing/2014/main" id="{8233D191-741F-43B2-8A11-4C28B87E8580}"/>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87" name="AutoShape 3" descr="(question)">
          <a:extLst>
            <a:ext uri="{FF2B5EF4-FFF2-40B4-BE49-F238E27FC236}">
              <a16:creationId xmlns:a16="http://schemas.microsoft.com/office/drawing/2014/main" id="{F8DE6D5B-DFD1-44E1-8D1F-72C6D76B123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88" name="AutoShape 3" descr="(question)">
          <a:extLst>
            <a:ext uri="{FF2B5EF4-FFF2-40B4-BE49-F238E27FC236}">
              <a16:creationId xmlns:a16="http://schemas.microsoft.com/office/drawing/2014/main" id="{9C5CCDEF-E65A-408E-A739-70F16EA08D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89" name="AutoShape 3" descr="(question)">
          <a:extLst>
            <a:ext uri="{FF2B5EF4-FFF2-40B4-BE49-F238E27FC236}">
              <a16:creationId xmlns:a16="http://schemas.microsoft.com/office/drawing/2014/main" id="{CFB1C34A-E10F-423B-8B22-405F68A41D2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0" name="AutoShape 3" descr="(question)">
          <a:extLst>
            <a:ext uri="{FF2B5EF4-FFF2-40B4-BE49-F238E27FC236}">
              <a16:creationId xmlns:a16="http://schemas.microsoft.com/office/drawing/2014/main" id="{FCEEE17B-0B2E-4683-A282-4E026BF7C38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1" name="AutoShape 3" descr="(question)">
          <a:extLst>
            <a:ext uri="{FF2B5EF4-FFF2-40B4-BE49-F238E27FC236}">
              <a16:creationId xmlns:a16="http://schemas.microsoft.com/office/drawing/2014/main" id="{2EA3CC3D-F2B5-412D-8986-6A5B305140FC}"/>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2" name="AutoShape 3" descr="(question)">
          <a:extLst>
            <a:ext uri="{FF2B5EF4-FFF2-40B4-BE49-F238E27FC236}">
              <a16:creationId xmlns:a16="http://schemas.microsoft.com/office/drawing/2014/main" id="{9CA57BFE-801C-49F5-8FF0-9E5BAF7F1F9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3" name="AutoShape 3" descr="(question)">
          <a:extLst>
            <a:ext uri="{FF2B5EF4-FFF2-40B4-BE49-F238E27FC236}">
              <a16:creationId xmlns:a16="http://schemas.microsoft.com/office/drawing/2014/main" id="{0607F59C-2A6E-4962-A59C-8004BE33D53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4" name="AutoShape 3" descr="(question)">
          <a:extLst>
            <a:ext uri="{FF2B5EF4-FFF2-40B4-BE49-F238E27FC236}">
              <a16:creationId xmlns:a16="http://schemas.microsoft.com/office/drawing/2014/main" id="{85B8A6D8-5161-4BBA-BE55-CE98916D84D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5" name="AutoShape 3" descr="(question)">
          <a:extLst>
            <a:ext uri="{FF2B5EF4-FFF2-40B4-BE49-F238E27FC236}">
              <a16:creationId xmlns:a16="http://schemas.microsoft.com/office/drawing/2014/main" id="{3F99085F-F05C-439F-BD3F-89C7901E6F1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6" name="AutoShape 3" descr="(question)">
          <a:extLst>
            <a:ext uri="{FF2B5EF4-FFF2-40B4-BE49-F238E27FC236}">
              <a16:creationId xmlns:a16="http://schemas.microsoft.com/office/drawing/2014/main" id="{B9CF3FF1-9621-4327-B559-CF5AC3C6371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7" name="AutoShape 3" descr="(question)">
          <a:extLst>
            <a:ext uri="{FF2B5EF4-FFF2-40B4-BE49-F238E27FC236}">
              <a16:creationId xmlns:a16="http://schemas.microsoft.com/office/drawing/2014/main" id="{76AEB31A-7B4D-4B63-A781-BDB7A03168EC}"/>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8" name="AutoShape 3" descr="(question)">
          <a:extLst>
            <a:ext uri="{FF2B5EF4-FFF2-40B4-BE49-F238E27FC236}">
              <a16:creationId xmlns:a16="http://schemas.microsoft.com/office/drawing/2014/main" id="{8938B121-66B6-402F-A38C-14F2BA6F24F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117</xdr:row>
      <xdr:rowOff>0</xdr:rowOff>
    </xdr:from>
    <xdr:ext cx="304800" cy="304800"/>
    <xdr:sp macro="" textlink="">
      <xdr:nvSpPr>
        <xdr:cNvPr id="2099" name="AutoShape 3" descr="(question)">
          <a:extLst>
            <a:ext uri="{FF2B5EF4-FFF2-40B4-BE49-F238E27FC236}">
              <a16:creationId xmlns:a16="http://schemas.microsoft.com/office/drawing/2014/main" id="{DCECF2EF-3764-4BD7-AA26-85153AA17B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56679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0" name="AutoShape 3" descr="(question)">
          <a:extLst>
            <a:ext uri="{FF2B5EF4-FFF2-40B4-BE49-F238E27FC236}">
              <a16:creationId xmlns:a16="http://schemas.microsoft.com/office/drawing/2014/main" id="{F1341EBD-A825-4805-A83A-54D3327DB98B}"/>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1" name="AutoShape 3" descr="(question)">
          <a:extLst>
            <a:ext uri="{FF2B5EF4-FFF2-40B4-BE49-F238E27FC236}">
              <a16:creationId xmlns:a16="http://schemas.microsoft.com/office/drawing/2014/main" id="{4CD22B1B-EAEE-496A-8E93-355A21054358}"/>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2" name="AutoShape 3" descr="(question)">
          <a:extLst>
            <a:ext uri="{FF2B5EF4-FFF2-40B4-BE49-F238E27FC236}">
              <a16:creationId xmlns:a16="http://schemas.microsoft.com/office/drawing/2014/main" id="{44AD6488-36BA-4DD3-936B-099C0C31A1B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3" name="AutoShape 3" descr="(question)">
          <a:extLst>
            <a:ext uri="{FF2B5EF4-FFF2-40B4-BE49-F238E27FC236}">
              <a16:creationId xmlns:a16="http://schemas.microsoft.com/office/drawing/2014/main" id="{BB4059B2-8510-4529-840F-2E5EF3DFBD4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4" name="AutoShape 3" descr="(question)">
          <a:extLst>
            <a:ext uri="{FF2B5EF4-FFF2-40B4-BE49-F238E27FC236}">
              <a16:creationId xmlns:a16="http://schemas.microsoft.com/office/drawing/2014/main" id="{A06863C3-3F14-47D4-B086-488B76397322}"/>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5" name="AutoShape 3" descr="(question)">
          <a:extLst>
            <a:ext uri="{FF2B5EF4-FFF2-40B4-BE49-F238E27FC236}">
              <a16:creationId xmlns:a16="http://schemas.microsoft.com/office/drawing/2014/main" id="{817E443F-0E8C-49B0-AB83-9E0CCFEB993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6" name="AutoShape 3" descr="(question)">
          <a:extLst>
            <a:ext uri="{FF2B5EF4-FFF2-40B4-BE49-F238E27FC236}">
              <a16:creationId xmlns:a16="http://schemas.microsoft.com/office/drawing/2014/main" id="{6C7763DD-8391-4672-ADC6-63CE3A5B46EB}"/>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7" name="AutoShape 3" descr="(question)">
          <a:extLst>
            <a:ext uri="{FF2B5EF4-FFF2-40B4-BE49-F238E27FC236}">
              <a16:creationId xmlns:a16="http://schemas.microsoft.com/office/drawing/2014/main" id="{5D51F004-0C76-48A7-9BB2-D9D00B8E625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8" name="AutoShape 3" descr="(question)">
          <a:extLst>
            <a:ext uri="{FF2B5EF4-FFF2-40B4-BE49-F238E27FC236}">
              <a16:creationId xmlns:a16="http://schemas.microsoft.com/office/drawing/2014/main" id="{666D4DCD-1932-4F9E-A8F4-03643C4BC10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09" name="AutoShape 3" descr="(question)">
          <a:extLst>
            <a:ext uri="{FF2B5EF4-FFF2-40B4-BE49-F238E27FC236}">
              <a16:creationId xmlns:a16="http://schemas.microsoft.com/office/drawing/2014/main" id="{0A48EAAE-4753-4651-9625-4655DA3951A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10" name="AutoShape 3" descr="(question)">
          <a:extLst>
            <a:ext uri="{FF2B5EF4-FFF2-40B4-BE49-F238E27FC236}">
              <a16:creationId xmlns:a16="http://schemas.microsoft.com/office/drawing/2014/main" id="{F350FFD9-07F1-429E-94A3-2ED0324E811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11" name="AutoShape 3" descr="(question)">
          <a:extLst>
            <a:ext uri="{FF2B5EF4-FFF2-40B4-BE49-F238E27FC236}">
              <a16:creationId xmlns:a16="http://schemas.microsoft.com/office/drawing/2014/main" id="{470C4519-42CC-49E6-9F1A-E1EE1B3225DA}"/>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12" name="AutoShape 3" descr="(question)">
          <a:extLst>
            <a:ext uri="{FF2B5EF4-FFF2-40B4-BE49-F238E27FC236}">
              <a16:creationId xmlns:a16="http://schemas.microsoft.com/office/drawing/2014/main" id="{FD40A77B-55CE-4F80-A0CE-4A934949BEF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13" name="AutoShape 3" descr="(question)">
          <a:extLst>
            <a:ext uri="{FF2B5EF4-FFF2-40B4-BE49-F238E27FC236}">
              <a16:creationId xmlns:a16="http://schemas.microsoft.com/office/drawing/2014/main" id="{F07288B8-FF42-4C44-9701-6E672A6BDB4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119</xdr:row>
      <xdr:rowOff>0</xdr:rowOff>
    </xdr:from>
    <xdr:ext cx="304800" cy="304800"/>
    <xdr:sp macro="" textlink="">
      <xdr:nvSpPr>
        <xdr:cNvPr id="2114" name="AutoShape 3" descr="(question)">
          <a:extLst>
            <a:ext uri="{FF2B5EF4-FFF2-40B4-BE49-F238E27FC236}">
              <a16:creationId xmlns:a16="http://schemas.microsoft.com/office/drawing/2014/main" id="{79097854-11AC-4D64-B893-04B32BEDFE8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696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15" name="AutoShape 3" descr="(question)">
          <a:extLst>
            <a:ext uri="{FF2B5EF4-FFF2-40B4-BE49-F238E27FC236}">
              <a16:creationId xmlns:a16="http://schemas.microsoft.com/office/drawing/2014/main" id="{B4673D2B-A651-4B49-A33C-F2660382AD5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16" name="AutoShape 3" descr="(question)">
          <a:extLst>
            <a:ext uri="{FF2B5EF4-FFF2-40B4-BE49-F238E27FC236}">
              <a16:creationId xmlns:a16="http://schemas.microsoft.com/office/drawing/2014/main" id="{9DC47F92-61F4-4846-97FF-0A88144FB4A9}"/>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97</xdr:row>
      <xdr:rowOff>0</xdr:rowOff>
    </xdr:from>
    <xdr:ext cx="304800" cy="304800"/>
    <xdr:sp macro="" textlink="">
      <xdr:nvSpPr>
        <xdr:cNvPr id="2117" name="AutoShape 3" descr="(question)">
          <a:extLst>
            <a:ext uri="{FF2B5EF4-FFF2-40B4-BE49-F238E27FC236}">
              <a16:creationId xmlns:a16="http://schemas.microsoft.com/office/drawing/2014/main" id="{86856755-685A-4BDB-A27B-0379635CAB3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53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18" name="AutoShape 3" descr="(question)">
          <a:extLst>
            <a:ext uri="{FF2B5EF4-FFF2-40B4-BE49-F238E27FC236}">
              <a16:creationId xmlns:a16="http://schemas.microsoft.com/office/drawing/2014/main" id="{3E42F73F-C5AD-4F2F-B4F8-604B40B20B7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19" name="AutoShape 3" descr="(question)">
          <a:extLst>
            <a:ext uri="{FF2B5EF4-FFF2-40B4-BE49-F238E27FC236}">
              <a16:creationId xmlns:a16="http://schemas.microsoft.com/office/drawing/2014/main" id="{F4148404-53F3-4DF0-90DB-5EE3ACA382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97</xdr:row>
      <xdr:rowOff>0</xdr:rowOff>
    </xdr:from>
    <xdr:ext cx="304800" cy="304800"/>
    <xdr:sp macro="" textlink="">
      <xdr:nvSpPr>
        <xdr:cNvPr id="2120" name="AutoShape 3" descr="(question)">
          <a:extLst>
            <a:ext uri="{FF2B5EF4-FFF2-40B4-BE49-F238E27FC236}">
              <a16:creationId xmlns:a16="http://schemas.microsoft.com/office/drawing/2014/main" id="{433737C4-628B-487F-9F1F-585FA1743EB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53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21" name="AutoShape 3" descr="(question)">
          <a:extLst>
            <a:ext uri="{FF2B5EF4-FFF2-40B4-BE49-F238E27FC236}">
              <a16:creationId xmlns:a16="http://schemas.microsoft.com/office/drawing/2014/main" id="{9D2CAE60-F169-4BFF-A6E3-261455C4F5A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22" name="AutoShape 3" descr="(question)">
          <a:extLst>
            <a:ext uri="{FF2B5EF4-FFF2-40B4-BE49-F238E27FC236}">
              <a16:creationId xmlns:a16="http://schemas.microsoft.com/office/drawing/2014/main" id="{1B53F573-5EAA-4980-9D4E-17D6B56939EE}"/>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23" name="AutoShape 3" descr="(question)">
          <a:extLst>
            <a:ext uri="{FF2B5EF4-FFF2-40B4-BE49-F238E27FC236}">
              <a16:creationId xmlns:a16="http://schemas.microsoft.com/office/drawing/2014/main" id="{04726A8E-42BE-4C41-9FB8-20B34A2C7BF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24" name="AutoShape 3" descr="(question)">
          <a:extLst>
            <a:ext uri="{FF2B5EF4-FFF2-40B4-BE49-F238E27FC236}">
              <a16:creationId xmlns:a16="http://schemas.microsoft.com/office/drawing/2014/main" id="{D8F0FB3C-031F-4EFF-978C-6BD344E3E17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97</xdr:row>
      <xdr:rowOff>0</xdr:rowOff>
    </xdr:from>
    <xdr:ext cx="304800" cy="304800"/>
    <xdr:sp macro="" textlink="">
      <xdr:nvSpPr>
        <xdr:cNvPr id="2125" name="AutoShape 3" descr="(question)">
          <a:extLst>
            <a:ext uri="{FF2B5EF4-FFF2-40B4-BE49-F238E27FC236}">
              <a16:creationId xmlns:a16="http://schemas.microsoft.com/office/drawing/2014/main" id="{92C134C8-D7EE-4A3B-8F27-9DA67073B873}"/>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530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26" name="AutoShape 3" descr="(question)">
          <a:extLst>
            <a:ext uri="{FF2B5EF4-FFF2-40B4-BE49-F238E27FC236}">
              <a16:creationId xmlns:a16="http://schemas.microsoft.com/office/drawing/2014/main" id="{083F6A63-90E5-4600-B10C-452AE7184E6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27" name="AutoShape 3" descr="(question)">
          <a:extLst>
            <a:ext uri="{FF2B5EF4-FFF2-40B4-BE49-F238E27FC236}">
              <a16:creationId xmlns:a16="http://schemas.microsoft.com/office/drawing/2014/main" id="{C2721C73-2F5A-40B7-BF02-E7234D41890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98</xdr:row>
      <xdr:rowOff>0</xdr:rowOff>
    </xdr:from>
    <xdr:ext cx="304800" cy="304800"/>
    <xdr:sp macro="" textlink="">
      <xdr:nvSpPr>
        <xdr:cNvPr id="2128" name="AutoShape 3" descr="(question)">
          <a:extLst>
            <a:ext uri="{FF2B5EF4-FFF2-40B4-BE49-F238E27FC236}">
              <a16:creationId xmlns:a16="http://schemas.microsoft.com/office/drawing/2014/main" id="{158E16D7-8E15-4B77-955F-A8FD097643A9}"/>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08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29" name="AutoShape 3" descr="(question)">
          <a:extLst>
            <a:ext uri="{FF2B5EF4-FFF2-40B4-BE49-F238E27FC236}">
              <a16:creationId xmlns:a16="http://schemas.microsoft.com/office/drawing/2014/main" id="{E898F9B4-9AE1-400C-9D0D-E1315EF182E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30" name="AutoShape 3" descr="(question)">
          <a:extLst>
            <a:ext uri="{FF2B5EF4-FFF2-40B4-BE49-F238E27FC236}">
              <a16:creationId xmlns:a16="http://schemas.microsoft.com/office/drawing/2014/main" id="{E4100E83-8620-4813-BBA2-DA762BBB1D0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99</xdr:row>
      <xdr:rowOff>0</xdr:rowOff>
    </xdr:from>
    <xdr:ext cx="304800" cy="304800"/>
    <xdr:sp macro="" textlink="">
      <xdr:nvSpPr>
        <xdr:cNvPr id="2131" name="AutoShape 3" descr="(question)">
          <a:extLst>
            <a:ext uri="{FF2B5EF4-FFF2-40B4-BE49-F238E27FC236}">
              <a16:creationId xmlns:a16="http://schemas.microsoft.com/office/drawing/2014/main" id="{7986737A-FA75-4B02-9931-9C4521931BF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121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2" name="AutoShape 3" descr="(question)">
          <a:extLst>
            <a:ext uri="{FF2B5EF4-FFF2-40B4-BE49-F238E27FC236}">
              <a16:creationId xmlns:a16="http://schemas.microsoft.com/office/drawing/2014/main" id="{F11A8B33-D250-4BCB-93C0-3EF21B5FFAD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3" name="AutoShape 3" descr="(question)">
          <a:extLst>
            <a:ext uri="{FF2B5EF4-FFF2-40B4-BE49-F238E27FC236}">
              <a16:creationId xmlns:a16="http://schemas.microsoft.com/office/drawing/2014/main" id="{4756FE60-1151-499E-BE24-1F99C2508322}"/>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4" name="AutoShape 3" descr="(question)">
          <a:extLst>
            <a:ext uri="{FF2B5EF4-FFF2-40B4-BE49-F238E27FC236}">
              <a16:creationId xmlns:a16="http://schemas.microsoft.com/office/drawing/2014/main" id="{797A169F-9E64-40A4-A870-94D2295E208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5" name="AutoShape 3" descr="(question)">
          <a:extLst>
            <a:ext uri="{FF2B5EF4-FFF2-40B4-BE49-F238E27FC236}">
              <a16:creationId xmlns:a16="http://schemas.microsoft.com/office/drawing/2014/main" id="{9FD666F9-4686-428E-A08D-DBEA3EDF1C20}"/>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6" name="AutoShape 3" descr="(question)">
          <a:extLst>
            <a:ext uri="{FF2B5EF4-FFF2-40B4-BE49-F238E27FC236}">
              <a16:creationId xmlns:a16="http://schemas.microsoft.com/office/drawing/2014/main" id="{078C9F91-01BC-4927-88B1-F54FCC0D82D8}"/>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7" name="AutoShape 3" descr="(question)">
          <a:extLst>
            <a:ext uri="{FF2B5EF4-FFF2-40B4-BE49-F238E27FC236}">
              <a16:creationId xmlns:a16="http://schemas.microsoft.com/office/drawing/2014/main" id="{40AEA11F-CDE7-42C5-A6FC-5427C830E5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8" name="AutoShape 3" descr="(question)">
          <a:extLst>
            <a:ext uri="{FF2B5EF4-FFF2-40B4-BE49-F238E27FC236}">
              <a16:creationId xmlns:a16="http://schemas.microsoft.com/office/drawing/2014/main" id="{AD92D559-1FED-4C07-8AAD-D133F528CF9F}"/>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39" name="AutoShape 3" descr="(question)">
          <a:extLst>
            <a:ext uri="{FF2B5EF4-FFF2-40B4-BE49-F238E27FC236}">
              <a16:creationId xmlns:a16="http://schemas.microsoft.com/office/drawing/2014/main" id="{76709B1D-D8DA-4572-87A1-D4FD0EACE2C1}"/>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0" name="AutoShape 3" descr="(question)">
          <a:extLst>
            <a:ext uri="{FF2B5EF4-FFF2-40B4-BE49-F238E27FC236}">
              <a16:creationId xmlns:a16="http://schemas.microsoft.com/office/drawing/2014/main" id="{13181ED3-D825-47BC-BF69-242FF0B984CA}"/>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1" name="AutoShape 3" descr="(question)">
          <a:extLst>
            <a:ext uri="{FF2B5EF4-FFF2-40B4-BE49-F238E27FC236}">
              <a16:creationId xmlns:a16="http://schemas.microsoft.com/office/drawing/2014/main" id="{22C6C269-070A-47C9-9476-2C377CA0BD76}"/>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2" name="AutoShape 3" descr="(question)">
          <a:extLst>
            <a:ext uri="{FF2B5EF4-FFF2-40B4-BE49-F238E27FC236}">
              <a16:creationId xmlns:a16="http://schemas.microsoft.com/office/drawing/2014/main" id="{6C6EB3A5-D4B1-47FA-ABBF-1AB1E8AE7875}"/>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3" name="AutoShape 3" descr="(question)">
          <a:extLst>
            <a:ext uri="{FF2B5EF4-FFF2-40B4-BE49-F238E27FC236}">
              <a16:creationId xmlns:a16="http://schemas.microsoft.com/office/drawing/2014/main" id="{ED0F9E78-A217-4248-8CDA-3F6529F9307D}"/>
            </a:ext>
            <a:ext uri="{147F2762-F138-4A5C-976F-8EAC2B608ADB}">
              <a16:predDERef xmlns:a16="http://schemas.microsoft.com/office/drawing/2014/main" pred="{99C3E48A-9D33-419C-B8DB-0B2B628145C2}"/>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4" name="AutoShape 3" descr="(question)">
          <a:extLst>
            <a:ext uri="{FF2B5EF4-FFF2-40B4-BE49-F238E27FC236}">
              <a16:creationId xmlns:a16="http://schemas.microsoft.com/office/drawing/2014/main" id="{CADF1F8A-4592-4906-9667-3C4B0B7F2BDF}"/>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5" name="AutoShape 3" descr="(question)">
          <a:extLst>
            <a:ext uri="{FF2B5EF4-FFF2-40B4-BE49-F238E27FC236}">
              <a16:creationId xmlns:a16="http://schemas.microsoft.com/office/drawing/2014/main" id="{BE4327E5-9160-42D8-A3EB-2D056A587957}"/>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118</xdr:row>
      <xdr:rowOff>0</xdr:rowOff>
    </xdr:from>
    <xdr:ext cx="304800" cy="304800"/>
    <xdr:sp macro="" textlink="">
      <xdr:nvSpPr>
        <xdr:cNvPr id="2146" name="AutoShape 3" descr="(question)">
          <a:extLst>
            <a:ext uri="{FF2B5EF4-FFF2-40B4-BE49-F238E27FC236}">
              <a16:creationId xmlns:a16="http://schemas.microsoft.com/office/drawing/2014/main" id="{DD2805DB-7CEE-4E5C-AFF5-121B2DD9BC74}"/>
            </a:ext>
            <a:ext uri="{147F2762-F138-4A5C-976F-8EAC2B608ADB}">
              <a16:predDERef xmlns:a16="http://schemas.microsoft.com/office/drawing/2014/main" pred="{F4ECB61D-B67A-4F7C-B842-C46712E31E89}"/>
            </a:ext>
          </a:extLst>
        </xdr:cNvPr>
        <xdr:cNvSpPr>
          <a:spLocks noChangeAspect="1" noChangeArrowheads="1"/>
        </xdr:cNvSpPr>
      </xdr:nvSpPr>
      <xdr:spPr bwMode="auto">
        <a:xfrm>
          <a:off x="0" y="36353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Certificate%20Verification%20CoC.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https://raorg.sharepoint.com/sites/StandardsAssurance/Shared%20Documents/4.%20Global%20Quality%20of%20Implementation/LATAM/A.Brazil%20and%20South%20America/6.New%20Standard%202020/3.RA%202020%20Templates/Version%201.1/210326_Templates_Groups_v1.1.xlsx?A01376CC" TargetMode="External"/><Relationship Id="rId1" Type="http://schemas.openxmlformats.org/officeDocument/2006/relationships/externalLinkPath" Target="file:///\\A01376CC\210326_Templates_Groups_v1.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raorg.sharepoint.com/Users/csouza/Rainforest%20Alliance/#Standards &amp; Assurance - A.Brazil and South America\6.New Standard 2020\3.RA 2020 Templates\Version 1.1\210326_Templates_Individual_MultiFarm_v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mplate"/>
      <sheetName val="Drop Down Lists"/>
      <sheetName val="Miramontes"/>
      <sheetName val="Mubuyu"/>
      <sheetName val="Faz Sacramento"/>
      <sheetName val="Faz Passeio"/>
      <sheetName val="Faz Santa Amelia"/>
      <sheetName val="Kygalanyi Nakanyonyi"/>
      <sheetName val="Kygalanyi Nakanyonyi 2011"/>
      <sheetName val="Faz Helena"/>
      <sheetName val="Faz Igure"/>
      <sheetName val="Sonomoro"/>
      <sheetName val="SAS Planters Association"/>
      <sheetName val="Faz Jacutinga "/>
      <sheetName val="Faz NS de Pompeia - Santa Rosa"/>
      <sheetName val="Faz Esperanca"/>
      <sheetName val="Faz Barra Mansa e Faz Bom Jesus"/>
      <sheetName val="PT. Perkebunan Nusantara XII"/>
      <sheetName val="PT. Indokom Citra Pesada"/>
      <sheetName val="C.A. Caetalera Ubiriki"/>
      <sheetName val="Faz Ouro Verde"/>
      <sheetName val="Faz Laje"/>
      <sheetName val="Faz Gerico"/>
      <sheetName val="Faz Agua Limpa I"/>
      <sheetName val="Faz Imperio"/>
      <sheetName val="Faz Roda d'Agua"/>
      <sheetName val="Faz Alegria"/>
      <sheetName val="Faz Santo Antonio"/>
      <sheetName val="Fazenda Figueirinha"/>
      <sheetName val="Fazenda Casa Nova "/>
      <sheetName val="Fazenda Sao Domingo&amp;Bela Vista"/>
      <sheetName val="CASCAFECO Cruz SAC"/>
      <sheetName val="Faz S. Antonio Si. Ana &amp; Sao J"/>
      <sheetName val="R. Fundo, Meia Lua, Pasto Iria"/>
      <sheetName val="Faz Barreiro"/>
      <sheetName val="Faz Santa Cruz e Mirante"/>
      <sheetName val="Kawa Nzinza"/>
      <sheetName val="Faz Ponte Alta"/>
      <sheetName val="Faz Itaoca"/>
      <sheetName val="Faz Nossa Shra. Aparecida "/>
      <sheetName val="R. Sao Benedito"/>
      <sheetName val="Faz Corrego Dantas e Caete"/>
      <sheetName val="Agro. Restrepo y Jaramillo"/>
      <sheetName val="Faz Sao Francisco"/>
      <sheetName val="Faz Sao Vicente"/>
      <sheetName val="Redo; Agro Restrepo y Jaramillo"/>
      <sheetName val="Faz Lacador "/>
      <sheetName val="Fazenda Casa Nova"/>
      <sheetName val="F. Boa Esp. S. Maria &amp; Fenicia"/>
      <sheetName val="Faz Nova Cintra"/>
      <sheetName val="Faz Pedra Negra"/>
      <sheetName val="Faz Bravinhos e Boa Esperanca"/>
      <sheetName val="Eco Origin Chanchamayo SAC"/>
      <sheetName val="N. Sra. de Fatima 10395"/>
      <sheetName val="Agropecuaria Berlin SAS"/>
      <sheetName val="Naohito Tsuge e Outro"/>
      <sheetName val="Finca La Meseta"/>
      <sheetName val="CV. Aridalta Mandiri"/>
      <sheetName val="Tan Lam 9519"/>
      <sheetName val="Seiva Agroindustrial 9390"/>
      <sheetName val="Faz Sao Jose 11946"/>
      <sheetName val="Faz Zidan 11932"/>
      <sheetName val="Faz Tozan 11346"/>
      <sheetName val="Cadefihuila 11338"/>
      <sheetName val="Caficultora de Manizales 10179"/>
      <sheetName val="Pinchanaki 11200"/>
      <sheetName val="Cherambane 11456"/>
      <sheetName val="Sao Carlos 11910"/>
      <sheetName val="Educampo Amoca 11925"/>
      <sheetName val="Reunidas da Cachoeira 11924"/>
      <sheetName val="N. S. Conceição 11916"/>
      <sheetName val="Fazenda Queixadas 11903"/>
      <sheetName val="Cachoeira da Grama 10036"/>
      <sheetName val="Faz Santa Flora 11894"/>
      <sheetName val="Faz Santa Cecilia 11896"/>
      <sheetName val="Grupo Aliance Copermonte 11955"/>
      <sheetName val="Finca Dona Luna 9947"/>
      <sheetName val="Faz Nova Cintra 10979"/>
      <sheetName val="Grupo 3 11945"/>
      <sheetName val="Faz Cachoeirinha 11947"/>
      <sheetName val="Ninafrance, La Cumplida 8330"/>
      <sheetName val="Thai Hoa Lam Dong 10506"/>
    </sheetNames>
    <sheetDataSet>
      <sheetData sheetId="0"/>
      <sheetData sheetId="1">
        <row r="3">
          <cell r="C3" t="str">
            <v>Africert</v>
          </cell>
        </row>
        <row r="4">
          <cell r="C4" t="str">
            <v>Argencert</v>
          </cell>
        </row>
        <row r="5">
          <cell r="C5" t="str">
            <v>BCS Oko Garantie</v>
          </cell>
        </row>
        <row r="6">
          <cell r="C6" t="str">
            <v>Bioekspert</v>
          </cell>
        </row>
        <row r="7">
          <cell r="C7" t="str">
            <v>Bio Inspecta</v>
          </cell>
        </row>
        <row r="8">
          <cell r="C8" t="str">
            <v>Biolatina</v>
          </cell>
        </row>
        <row r="9">
          <cell r="C9" t="str">
            <v>Biotropico</v>
          </cell>
        </row>
        <row r="10">
          <cell r="C10" t="str">
            <v>Bureau Veritas  
France</v>
          </cell>
        </row>
        <row r="11">
          <cell r="C11" t="str">
            <v>Bureau Veritas 
Cote d'Ivoire</v>
          </cell>
        </row>
        <row r="12">
          <cell r="C12" t="str">
            <v>Bureau Veritas 
Japan</v>
          </cell>
        </row>
        <row r="13">
          <cell r="C13" t="str">
            <v>Café y Calidad</v>
          </cell>
        </row>
        <row r="14">
          <cell r="C14" t="str">
            <v>Cafecontrol</v>
          </cell>
        </row>
        <row r="15">
          <cell r="C15" t="str">
            <v>CERES</v>
          </cell>
        </row>
        <row r="16">
          <cell r="C16" t="str">
            <v>Certisys</v>
          </cell>
        </row>
        <row r="17">
          <cell r="C17" t="str">
            <v>Control Union certifications</v>
          </cell>
        </row>
        <row r="18">
          <cell r="C18" t="str">
            <v>Ecocert France</v>
          </cell>
        </row>
        <row r="19">
          <cell r="C19" t="str">
            <v>Ecocert Colombia</v>
          </cell>
        </row>
        <row r="20">
          <cell r="C20" t="str">
            <v>Ecologica</v>
          </cell>
        </row>
        <row r="21">
          <cell r="C21" t="str">
            <v>FLO CERT South Africa</v>
          </cell>
        </row>
        <row r="22">
          <cell r="C22" t="str">
            <v>GfRs
Gesellschaft fur Ressourcenschutz</v>
          </cell>
        </row>
        <row r="23">
          <cell r="C23" t="str">
            <v>ICEA</v>
          </cell>
        </row>
        <row r="24">
          <cell r="C24" t="str">
            <v xml:space="preserve">IMO Brasil </v>
          </cell>
        </row>
        <row r="25">
          <cell r="C25" t="str">
            <v>IMO Latin America</v>
          </cell>
        </row>
        <row r="26">
          <cell r="C26" t="str">
            <v>IMO Switzerland</v>
          </cell>
        </row>
        <row r="27">
          <cell r="C27" t="str">
            <v>Indocert</v>
          </cell>
        </row>
        <row r="28">
          <cell r="C28" t="str">
            <v>Instituto Comunitario de Certificacion (ICC)</v>
          </cell>
        </row>
        <row r="29">
          <cell r="C29" t="str">
            <v>Instituto Genesis IG Cert</v>
          </cell>
        </row>
        <row r="30">
          <cell r="C30" t="str">
            <v>Isacert</v>
          </cell>
        </row>
        <row r="31">
          <cell r="C31" t="str">
            <v>Kiwa Aranea</v>
          </cell>
        </row>
        <row r="32">
          <cell r="C32" t="str">
            <v>Lacon</v>
          </cell>
        </row>
        <row r="33">
          <cell r="C33" t="str">
            <v>Latcert</v>
          </cell>
        </row>
        <row r="34">
          <cell r="C34" t="str">
            <v>Mayacert</v>
          </cell>
        </row>
        <row r="35">
          <cell r="C35" t="str">
            <v>OCIA</v>
          </cell>
        </row>
        <row r="36">
          <cell r="C36" t="str">
            <v>SGS Argentina</v>
          </cell>
        </row>
        <row r="37">
          <cell r="C37" t="str">
            <v>SGS Brazil</v>
          </cell>
        </row>
        <row r="38">
          <cell r="C38" t="str">
            <v>SGS Japan</v>
          </cell>
        </row>
        <row r="39">
          <cell r="C39" t="str">
            <v>SGS Kenya</v>
          </cell>
        </row>
        <row r="40">
          <cell r="C40" t="str">
            <v>Sri Lanka Standards Institution (SLSI)</v>
          </cell>
        </row>
        <row r="41">
          <cell r="C41" t="str">
            <v>Sustainable Development Services 
SDS, Indonesia</v>
          </cell>
        </row>
        <row r="42">
          <cell r="C42" t="str">
            <v>TANCERT</v>
          </cell>
        </row>
        <row r="43">
          <cell r="C43" t="str">
            <v>TUV Brasil</v>
          </cell>
        </row>
        <row r="44">
          <cell r="C44" t="str">
            <v>TUV Nord - Integra</v>
          </cell>
        </row>
        <row r="45">
          <cell r="C45" t="str">
            <v>TUV Poland</v>
          </cell>
        </row>
        <row r="46">
          <cell r="C46" t="str">
            <v>WQS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dden Lists"/>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person displayName="Lennie van Dooren" id="{4A65A8C0-2C01-4097-B902-B2DCEB43E95F}" userId="S::lvandooren@ra.org::17be69bb-5b16-4841-a005-4162b98cfdf8" providerId="AD"/>
  <person displayName="Martha Djourdjin" id="{E6DFA654-0AEA-4526-A50A-6FC7B2486BF8}" userId="S::mdjourdjin@ra.org::c7effdb4-a6a9-41dc-af77-0c5be3315739" providerId="AD"/>
  <person displayName="Andrea Valenzuela" id="{984DB6B7-D379-40DA-8049-C130DB7265D6}" userId="S::avalenzuela@ra.org::25db2fad-8724-458d-9059-43a8a3c754b3"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BC0C794-2704-41DF-A9A2-524D688FA875}" name="AuditAgenda" displayName="AuditAgenda" ref="A100:E137" totalsRowShown="0" headerRowDxfId="58" dataDxfId="57">
  <autoFilter ref="A100:E137" xr:uid="{2F3BEF45-CDDD-4792-A692-2C2468994074}"/>
  <tableColumns count="5">
    <tableColumn id="1" xr3:uid="{D1DD5489-DC73-4A31-AAE0-4F790C20F50A}" name="Date" dataDxfId="56"/>
    <tableColumn id="2" xr3:uid="{110905B0-F922-40B6-8A55-B4EBFC4BB66D}" name="Time_x000a_(Start time - End Time)" dataDxfId="55"/>
    <tableColumn id="5" xr3:uid="{936DB682-C4E7-4114-9088-09EA04980FA4}" name="Responsible_x000a_(in charge of execution)" dataDxfId="54"/>
    <tableColumn id="7" xr3:uid="{B775C698-1207-4C45-BC33-2946A08A777B}" name="Activity_x000a_(Describe the details of the auditing activities to be done separated by Chapter, type of verification and responsible)" dataDxfId="53"/>
    <tableColumn id="11" xr3:uid="{9A9AE417-F9B9-4C81-A369-0065C7E4A53D}" name="Remarks" dataDxfId="5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E7CB26-FE0D-4E04-AC44-A40F5207F4E8}" name="Lawsuits8" displayName="Lawsuits8" ref="A37:F498" totalsRowShown="0" headerRowDxfId="51" dataDxfId="50" tableBorderDxfId="49">
  <autoFilter ref="A37:F498" xr:uid="{46BD2275-DF32-40EF-8AA3-9DF68D8558B1}"/>
  <tableColumns count="6">
    <tableColumn id="1" xr3:uid="{085C1915-872B-4D98-84FB-1112D934CE5C}" name="Location (Forum)" dataDxfId="48"/>
    <tableColumn id="2" xr3:uid="{D27FE315-065A-4880-AFDA-EAF9E1483440}" name="Nº of Lawsuit/ Resolution" dataDxfId="47"/>
    <tableColumn id="3" xr3:uid="{D7265B6C-F5D4-4231-A975-3DCA4C37785E}" name="Status" dataDxfId="46"/>
    <tableColumn id="4" xr3:uid="{73747C58-8BBC-4450-AF4D-85A078F1043C}" name="Topic of the Lawsuit" dataDxfId="45"/>
    <tableColumn id="5" xr3:uid="{15DE147D-7B21-44C4-9681-DB6F66FE4130}" name="Severity" dataDxfId="44"/>
    <tableColumn id="6" xr3:uid="{2244DFFE-A35A-4999-A1CB-55AB659279E7}" name="Date of opening" dataDxfId="4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B7D1BE6-5A77-4F1C-AC84-66DA23C71D9D}" name="SampleDiscl" displayName="SampleDiscl" ref="A44:F866" headerRowDxfId="42" dataDxfId="41" tableBorderDxfId="40">
  <autoFilter ref="A44:F866" xr:uid="{EA28B547-9115-488D-AD29-8F33A8D49097}">
    <filterColumn colId="0" hiddenButton="1"/>
    <filterColumn colId="1" hiddenButton="1"/>
    <filterColumn colId="2" hiddenButton="1"/>
    <filterColumn colId="3" hiddenButton="1"/>
    <filterColumn colId="4" hiddenButton="1"/>
    <filterColumn colId="5" hiddenButton="1"/>
  </autoFilter>
  <tableColumns count="6">
    <tableColumn id="1" xr3:uid="{B32E2833-F71F-425E-9A33-C7AA277892E2}" name="Name" totalsRowLabel="Total" dataDxfId="39" totalsRowDxfId="38"/>
    <tableColumn id="2" xr3:uid="{F7D8F10A-B5DC-413A-BE5C-2B3FD96C61A8}" name="Internal ID Number" dataDxfId="37" totalsRowDxfId="36"/>
    <tableColumn id="4" xr3:uid="{D1F04B52-C883-450B-BF9C-7C825AC37B64}" name="Type" dataDxfId="35" totalsRowDxfId="34"/>
    <tableColumn id="5" xr3:uid="{1F6E3933-A541-4EC7-A155-359241E2AF65}" name="Sampling Type" dataDxfId="33" totalsRowDxfId="32"/>
    <tableColumn id="6" xr3:uid="{7C0EBE6B-86F9-4F23-A1A1-B5C5255311A4}" name="If increase, _x000a_indicate justification" dataDxfId="31" totalsRowDxfId="30"/>
    <tableColumn id="8" xr3:uid="{BC776452-6D8B-409F-A263-AD083D4F0925}" name="Parameters used to select the sample (reason, criteria)" totalsRowFunction="count" dataDxfId="29" totalsRowDxfId="2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4380B226-CACB-4311-B0C9-831AEE4DA01C}" name="Table3" displayName="Table3" ref="A3:F57" totalsRowShown="0" headerRowDxfId="27" dataDxfId="26">
  <tableColumns count="6">
    <tableColumn id="1" xr3:uid="{A61CC01C-4E9A-4106-B943-D47AA2EC06E1}" name="Risk factor" dataDxfId="25"/>
    <tableColumn id="2" xr3:uid="{A384847F-C7FE-4662-9DDC-39F96C2E9D6F}" name="Applicable to:" dataDxfId="24"/>
    <tableColumn id="11" xr3:uid="{362C9FF7-CFA4-425B-B507-E2FE9F8621D5}" name="Location of data" dataDxfId="23"/>
    <tableColumn id="7" xr3:uid="{01CEF216-4973-4A30-BE93-05FFA877FCBB}" name="Threshold" dataDxfId="22"/>
    <tableColumn id="8" xr3:uid="{63E65BDB-775D-4597-93C5-A35623F59248}" name="Risk point" dataDxfId="21"/>
    <tableColumn id="9" xr3:uid="{862179DA-184F-497E-98BB-0B5428409797}" name="Comments" dataDxfId="20"/>
  </tableColumns>
  <tableStyleInfo name="TableStyleMedium9"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46" dT="2023-04-25T17:15:35.14" personId="{984DB6B7-D379-40DA-8049-C130DB7265D6}" id="{3B445D1E-00B7-416B-9B66-2F26660395DB}">
    <text>Ratio based on female to male</text>
  </threadedComment>
  <threadedComment ref="A72" dT="2023-04-25T17:15:35.14" personId="{984DB6B7-D379-40DA-8049-C130DB7265D6}" id="{84B994B2-3B78-4783-89DE-3C8D4BDFECD2}">
    <text>Ratio based on female to male</text>
  </threadedComment>
  <threadedComment ref="D100" dT="2023-05-23T08:44:06.72" personId="{4A65A8C0-2C01-4097-B902-B2DCEB43E95F}" id="{CE4B99EA-85A5-4A00-BB0F-4C0B8785CCCF}">
    <text>it would be ideal if we could create these thresholds based on aggregated information from the current CAFs, so we get an idea how many CHs this would apply to</text>
  </threadedComment>
  <threadedComment ref="B102" dT="2023-05-23T08:41:46.16" personId="{4A65A8C0-2C01-4097-B902-B2DCEB43E95F}" id="{DFF5F810-0060-414C-B803-0CECE97D66C7}">
    <text>2 points, because for countries where there is a RA risk level, only this indicator counts, otherwise only the other indicator counts.</text>
  </threadedComment>
  <threadedComment ref="D138" dT="2023-05-23T08:36:23.05" personId="{4A65A8C0-2C01-4097-B902-B2DCEB43E95F}" id="{53750C99-20C6-480D-B71C-FA7F1B941EFC}">
    <text>it should be 'yes' if at least 1 row is filled in</text>
  </threadedComment>
  <threadedComment ref="D139" dT="2023-05-23T08:36:59.60" personId="{4A65A8C0-2C01-4097-B902-B2DCEB43E95F}" id="{BA6580AA-0248-41DA-9448-2CEB6A5CEE02}">
    <text>it should say 'no' if the section is not filled in</text>
  </threadedComment>
</ThreadedComments>
</file>

<file path=xl/threadedComments/threadedComment2.xml><?xml version="1.0" encoding="utf-8"?>
<ThreadedComments xmlns="http://schemas.microsoft.com/office/spreadsheetml/2018/threadedcomments" xmlns:x="http://schemas.openxmlformats.org/spreadsheetml/2006/main">
  <threadedComment ref="C174" dT="2021-01-28T18:21:27.89" personId="{E6DFA654-0AEA-4526-A50A-6FC7B2486BF8}" id="{49F9F69B-94F2-484B-A594-DE49FAB4C540}">
    <text>Is this the same as Chilli or another crop? If it's the same, then add Other chilli as a variety!</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rainforest-alliance.org/business/resource-item/data-sheet-for-child-labor-and-forced-labor-risk-maps/" TargetMode="External"/><Relationship Id="rId1" Type="http://schemas.openxmlformats.org/officeDocument/2006/relationships/hyperlink" Target="https://www.rainforest-alliance.org/business/resource-item/data-sheet-for-child-labor-and-forced-labor-risk-maps/" TargetMode="External"/><Relationship Id="rId5" Type="http://schemas.openxmlformats.org/officeDocument/2006/relationships/table" Target="../tables/table2.x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8.bin"/><Relationship Id="rId6" Type="http://schemas.microsoft.com/office/2017/10/relationships/threadedComment" Target="../threadedComments/threadedComment1.xml"/><Relationship Id="rId5" Type="http://schemas.openxmlformats.org/officeDocument/2006/relationships/comments" Target="../comments2.xml"/><Relationship Id="rId4" Type="http://schemas.openxmlformats.org/officeDocument/2006/relationships/table" Target="../tables/table4.x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A467-2D28-4117-B77B-C9F5D93A0B34}">
  <sheetPr codeName="Sheet1">
    <tabColor rgb="FF175259"/>
  </sheetPr>
  <dimension ref="A1:M34"/>
  <sheetViews>
    <sheetView showGridLines="0" showWhiteSpace="0" zoomScaleNormal="100" workbookViewId="0">
      <selection activeCell="F18" sqref="F18:I18"/>
    </sheetView>
  </sheetViews>
  <sheetFormatPr defaultColWidth="10.85546875" defaultRowHeight="15" x14ac:dyDescent="0.25"/>
  <cols>
    <col min="6" max="6" width="11.85546875" customWidth="1"/>
    <col min="7" max="7" width="11.7109375" customWidth="1"/>
    <col min="8" max="8" width="13.5703125" customWidth="1"/>
    <col min="9" max="9" width="10" customWidth="1"/>
  </cols>
  <sheetData>
    <row r="1" spans="1:13" ht="43.5" x14ac:dyDescent="0.25">
      <c r="A1" s="196" t="s">
        <v>0</v>
      </c>
    </row>
    <row r="2" spans="1:13" ht="25.5" x14ac:dyDescent="0.25">
      <c r="A2" s="197" t="s">
        <v>1</v>
      </c>
    </row>
    <row r="3" spans="1:13" ht="18" x14ac:dyDescent="0.25">
      <c r="A3" s="198" t="s">
        <v>2</v>
      </c>
      <c r="B3" s="198">
        <f>L14</f>
        <v>2.1</v>
      </c>
      <c r="C3" s="383"/>
    </row>
    <row r="4" spans="1:13" ht="15.95" customHeight="1" x14ac:dyDescent="0.25">
      <c r="F4" s="199" t="s">
        <v>3</v>
      </c>
    </row>
    <row r="5" spans="1:13" ht="18" x14ac:dyDescent="0.25">
      <c r="A5" s="198"/>
      <c r="F5" s="539" t="s">
        <v>4</v>
      </c>
      <c r="G5" s="539"/>
      <c r="H5" s="539"/>
      <c r="I5" s="539"/>
      <c r="J5" s="539"/>
      <c r="K5" s="539"/>
      <c r="L5" s="539"/>
      <c r="M5" s="539"/>
    </row>
    <row r="6" spans="1:13" x14ac:dyDescent="0.25">
      <c r="F6" s="539"/>
      <c r="G6" s="539"/>
      <c r="H6" s="539"/>
      <c r="I6" s="539"/>
      <c r="J6" s="539"/>
      <c r="K6" s="539"/>
      <c r="L6" s="539"/>
      <c r="M6" s="539"/>
    </row>
    <row r="7" spans="1:13" x14ac:dyDescent="0.25">
      <c r="F7" s="539"/>
      <c r="G7" s="539"/>
      <c r="H7" s="539"/>
      <c r="I7" s="539"/>
      <c r="J7" s="539"/>
      <c r="K7" s="539"/>
      <c r="L7" s="539"/>
      <c r="M7" s="539"/>
    </row>
    <row r="8" spans="1:13" x14ac:dyDescent="0.25">
      <c r="F8" s="539"/>
      <c r="G8" s="539"/>
      <c r="H8" s="539"/>
      <c r="I8" s="539"/>
      <c r="J8" s="539"/>
      <c r="K8" s="539"/>
      <c r="L8" s="539"/>
      <c r="M8" s="539"/>
    </row>
    <row r="9" spans="1:13" ht="15.95" customHeight="1" x14ac:dyDescent="0.25">
      <c r="F9" s="199" t="s">
        <v>5</v>
      </c>
    </row>
    <row r="10" spans="1:13" ht="15.95" customHeight="1" x14ac:dyDescent="0.25">
      <c r="F10" s="540" t="s">
        <v>6</v>
      </c>
      <c r="G10" s="540"/>
      <c r="H10" s="540"/>
      <c r="I10" s="540"/>
      <c r="J10" s="540"/>
      <c r="K10" s="540"/>
      <c r="L10" s="540"/>
      <c r="M10" s="540"/>
    </row>
    <row r="11" spans="1:13" ht="15.95" customHeight="1" x14ac:dyDescent="0.25">
      <c r="F11" s="540"/>
      <c r="G11" s="540"/>
      <c r="H11" s="540"/>
      <c r="I11" s="540"/>
      <c r="J11" s="540"/>
      <c r="K11" s="540"/>
      <c r="L11" s="540"/>
      <c r="M11" s="540"/>
    </row>
    <row r="12" spans="1:13" ht="15.95" customHeight="1" x14ac:dyDescent="0.25">
      <c r="F12" s="200"/>
      <c r="G12" s="200"/>
      <c r="H12" s="200"/>
      <c r="I12" s="200"/>
      <c r="J12" s="200"/>
      <c r="K12" s="200"/>
      <c r="L12" s="200"/>
      <c r="M12" s="200"/>
    </row>
    <row r="13" spans="1:13" ht="18.600000000000001" customHeight="1" x14ac:dyDescent="0.25">
      <c r="F13" s="526" t="s">
        <v>7</v>
      </c>
      <c r="G13" s="541"/>
      <c r="H13" s="541"/>
      <c r="I13" s="541"/>
      <c r="J13" s="542" t="s">
        <v>8</v>
      </c>
      <c r="K13" s="542"/>
      <c r="L13" s="542" t="s">
        <v>9</v>
      </c>
      <c r="M13" s="542"/>
    </row>
    <row r="14" spans="1:13" ht="28.5" customHeight="1" x14ac:dyDescent="0.25">
      <c r="F14" s="527" t="str">
        <f>A2</f>
        <v>Certification Application Form (CAF) - Group certification</v>
      </c>
      <c r="G14" s="527"/>
      <c r="H14" s="527"/>
      <c r="I14" s="527"/>
      <c r="J14" s="538" t="s">
        <v>1383</v>
      </c>
      <c r="K14" s="538"/>
      <c r="L14" s="538">
        <v>2.1</v>
      </c>
      <c r="M14" s="538"/>
    </row>
    <row r="15" spans="1:13" s="54" customFormat="1" ht="18.600000000000001" customHeight="1" x14ac:dyDescent="0.25">
      <c r="F15" s="535" t="s">
        <v>10</v>
      </c>
      <c r="G15" s="535"/>
      <c r="H15" s="536" t="s">
        <v>11</v>
      </c>
      <c r="I15" s="536"/>
      <c r="J15" s="526" t="s">
        <v>12</v>
      </c>
      <c r="K15" s="526"/>
      <c r="L15" s="526" t="s">
        <v>13</v>
      </c>
      <c r="M15" s="526"/>
    </row>
    <row r="16" spans="1:13" ht="18.600000000000001" customHeight="1" x14ac:dyDescent="0.25">
      <c r="F16" s="537">
        <v>44354</v>
      </c>
      <c r="G16" s="537"/>
      <c r="H16" s="537">
        <v>45139</v>
      </c>
      <c r="I16" s="537"/>
      <c r="J16" s="537">
        <v>45170</v>
      </c>
      <c r="K16" s="537"/>
      <c r="L16" s="527" t="s">
        <v>14</v>
      </c>
      <c r="M16" s="527"/>
    </row>
    <row r="17" spans="1:13" ht="18.600000000000001" customHeight="1" x14ac:dyDescent="0.25">
      <c r="F17" s="526" t="s">
        <v>15</v>
      </c>
      <c r="G17" s="526"/>
      <c r="H17" s="526"/>
      <c r="I17" s="526"/>
      <c r="J17" s="526" t="s">
        <v>16</v>
      </c>
      <c r="K17" s="526"/>
      <c r="L17" s="526"/>
      <c r="M17" s="526"/>
    </row>
    <row r="18" spans="1:13" ht="28.5" customHeight="1" x14ac:dyDescent="0.25">
      <c r="F18" s="527" t="s">
        <v>17</v>
      </c>
      <c r="G18" s="527"/>
      <c r="H18" s="527"/>
      <c r="I18" s="527"/>
      <c r="J18" s="527" t="s">
        <v>18</v>
      </c>
      <c r="K18" s="527"/>
      <c r="L18" s="527"/>
      <c r="M18" s="527"/>
    </row>
    <row r="19" spans="1:13" ht="18.600000000000001" customHeight="1" x14ac:dyDescent="0.25">
      <c r="F19" s="526" t="s">
        <v>19</v>
      </c>
      <c r="G19" s="526"/>
      <c r="H19" s="526"/>
      <c r="I19" s="526"/>
      <c r="J19" s="526"/>
      <c r="K19" s="526"/>
      <c r="L19" s="526"/>
      <c r="M19" s="526"/>
    </row>
    <row r="20" spans="1:13" ht="18.600000000000001" customHeight="1" x14ac:dyDescent="0.25">
      <c r="F20" s="529" t="s">
        <v>1393</v>
      </c>
      <c r="G20" s="530"/>
      <c r="H20" s="530"/>
      <c r="I20" s="530"/>
      <c r="J20" s="530"/>
      <c r="K20" s="530"/>
      <c r="L20" s="530"/>
      <c r="M20" s="531"/>
    </row>
    <row r="21" spans="1:13" ht="18.600000000000001" customHeight="1" x14ac:dyDescent="0.25">
      <c r="F21" s="532"/>
      <c r="G21" s="533"/>
      <c r="H21" s="533"/>
      <c r="I21" s="533"/>
      <c r="J21" s="533"/>
      <c r="K21" s="533"/>
      <c r="L21" s="533"/>
      <c r="M21" s="534"/>
    </row>
    <row r="22" spans="1:13" ht="18.600000000000001" customHeight="1" x14ac:dyDescent="0.25">
      <c r="F22" s="526" t="s">
        <v>20</v>
      </c>
      <c r="G22" s="526"/>
      <c r="H22" s="526"/>
      <c r="I22" s="526"/>
      <c r="J22" s="526"/>
      <c r="K22" s="526"/>
      <c r="L22" s="526"/>
      <c r="M22" s="526"/>
    </row>
    <row r="23" spans="1:13" ht="18.600000000000001" customHeight="1" x14ac:dyDescent="0.25">
      <c r="F23" s="527" t="s">
        <v>21</v>
      </c>
      <c r="G23" s="527"/>
      <c r="H23" s="527"/>
      <c r="I23" s="527"/>
      <c r="J23" s="527"/>
      <c r="K23" s="527"/>
      <c r="L23" s="527"/>
      <c r="M23" s="527"/>
    </row>
    <row r="24" spans="1:13" ht="18.600000000000001" customHeight="1" x14ac:dyDescent="0.25">
      <c r="F24" s="526" t="s">
        <v>22</v>
      </c>
      <c r="G24" s="526"/>
      <c r="H24" s="526"/>
      <c r="I24" s="526"/>
      <c r="J24" s="526"/>
      <c r="K24" s="526"/>
      <c r="L24" s="526"/>
      <c r="M24" s="526"/>
    </row>
    <row r="25" spans="1:13" ht="18.600000000000001" customHeight="1" x14ac:dyDescent="0.25">
      <c r="F25" s="527" t="s">
        <v>23</v>
      </c>
      <c r="G25" s="527"/>
      <c r="H25" s="527"/>
      <c r="I25" s="527"/>
      <c r="J25" s="527"/>
      <c r="K25" s="527"/>
      <c r="L25" s="527"/>
      <c r="M25" s="527"/>
    </row>
    <row r="26" spans="1:13" ht="18.600000000000001" customHeight="1" x14ac:dyDescent="0.25">
      <c r="F26" s="526" t="s">
        <v>24</v>
      </c>
      <c r="G26" s="526"/>
      <c r="H26" s="526"/>
      <c r="I26" s="526"/>
      <c r="J26" s="526"/>
      <c r="K26" s="526"/>
      <c r="L26" s="526"/>
      <c r="M26" s="526"/>
    </row>
    <row r="27" spans="1:13" ht="18.600000000000001" customHeight="1" x14ac:dyDescent="0.25">
      <c r="F27" s="527" t="s">
        <v>25</v>
      </c>
      <c r="G27" s="527"/>
      <c r="H27" s="527"/>
      <c r="I27" s="527"/>
      <c r="J27" s="527"/>
      <c r="K27" s="527"/>
      <c r="L27" s="527"/>
      <c r="M27" s="527"/>
    </row>
    <row r="28" spans="1:13" ht="18.600000000000001" customHeight="1" x14ac:dyDescent="0.25">
      <c r="F28" s="526" t="s">
        <v>26</v>
      </c>
      <c r="G28" s="526"/>
      <c r="H28" s="526"/>
      <c r="I28" s="526"/>
      <c r="J28" s="526" t="s">
        <v>27</v>
      </c>
      <c r="K28" s="526"/>
      <c r="L28" s="526"/>
      <c r="M28" s="526"/>
    </row>
    <row r="29" spans="1:13" ht="18.75" customHeight="1" x14ac:dyDescent="0.25">
      <c r="A29" s="201" t="s">
        <v>28</v>
      </c>
      <c r="F29" s="527" t="s">
        <v>29</v>
      </c>
      <c r="G29" s="527"/>
      <c r="H29" s="527"/>
      <c r="I29" s="527"/>
      <c r="J29" s="527" t="s">
        <v>30</v>
      </c>
      <c r="K29" s="527"/>
      <c r="L29" s="527"/>
      <c r="M29" s="527"/>
    </row>
    <row r="30" spans="1:13" ht="21" customHeight="1" x14ac:dyDescent="0.25">
      <c r="F30" s="527"/>
      <c r="G30" s="527"/>
      <c r="H30" s="527"/>
      <c r="I30" s="527"/>
      <c r="J30" s="527"/>
      <c r="K30" s="527"/>
      <c r="L30" s="527"/>
      <c r="M30" s="527"/>
    </row>
    <row r="31" spans="1:13" x14ac:dyDescent="0.25">
      <c r="A31" s="218" t="str">
        <f>J14</f>
        <v>SA-F-GA-4-V2.1</v>
      </c>
    </row>
    <row r="32" spans="1:13" ht="14.45" customHeight="1" x14ac:dyDescent="0.25">
      <c r="F32" s="528" t="s">
        <v>31</v>
      </c>
      <c r="G32" s="528"/>
      <c r="H32" s="528"/>
      <c r="I32" s="528"/>
      <c r="J32" s="528"/>
      <c r="K32" s="528"/>
      <c r="L32" s="528"/>
      <c r="M32" s="528"/>
    </row>
    <row r="33" spans="6:13" x14ac:dyDescent="0.25">
      <c r="F33" s="528"/>
      <c r="G33" s="528"/>
      <c r="H33" s="528"/>
      <c r="I33" s="528"/>
      <c r="J33" s="528"/>
      <c r="K33" s="528"/>
      <c r="L33" s="528"/>
      <c r="M33" s="528"/>
    </row>
    <row r="34" spans="6:13" x14ac:dyDescent="0.25">
      <c r="F34" s="105"/>
    </row>
  </sheetData>
  <sheetProtection algorithmName="SHA-512" hashValue="Vhir0uHFgVARbpiRpE7aRo5Kx9X8Kj1L497+Q8CX/R6x+JGYlnSNuLP6TPWHWiFkwo5EmFcFeGTi/Fu6cXv6cQ==" saltValue="RLbrBseTdP+pJDeamGCtag==" spinCount="100000" sheet="1" objects="1" scenarios="1"/>
  <mergeCells count="33">
    <mergeCell ref="F14:I14"/>
    <mergeCell ref="J14:K14"/>
    <mergeCell ref="L14:M14"/>
    <mergeCell ref="F5:M8"/>
    <mergeCell ref="F10:M11"/>
    <mergeCell ref="F13:I13"/>
    <mergeCell ref="J13:K13"/>
    <mergeCell ref="L13:M13"/>
    <mergeCell ref="F15:G15"/>
    <mergeCell ref="H15:I15"/>
    <mergeCell ref="J15:K15"/>
    <mergeCell ref="L15:M15"/>
    <mergeCell ref="F16:G16"/>
    <mergeCell ref="H16:I16"/>
    <mergeCell ref="J16:K16"/>
    <mergeCell ref="L16:M16"/>
    <mergeCell ref="F27:M27"/>
    <mergeCell ref="F17:I17"/>
    <mergeCell ref="J17:M17"/>
    <mergeCell ref="F18:I18"/>
    <mergeCell ref="J18:M18"/>
    <mergeCell ref="F19:M19"/>
    <mergeCell ref="F20:M21"/>
    <mergeCell ref="F22:M22"/>
    <mergeCell ref="F23:M23"/>
    <mergeCell ref="F24:M24"/>
    <mergeCell ref="F25:M25"/>
    <mergeCell ref="F26:M26"/>
    <mergeCell ref="F28:I28"/>
    <mergeCell ref="J28:M28"/>
    <mergeCell ref="F29:I30"/>
    <mergeCell ref="J29:M30"/>
    <mergeCell ref="F32:M33"/>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1929C-7BC9-49B5-A185-1067B8212BDD}">
  <sheetPr codeName="Sheet2">
    <tabColor rgb="FF175259"/>
  </sheetPr>
  <dimension ref="A1:O34"/>
  <sheetViews>
    <sheetView showGridLines="0" showWhiteSpace="0" zoomScale="85" zoomScaleNormal="85" workbookViewId="0"/>
  </sheetViews>
  <sheetFormatPr defaultColWidth="10.85546875" defaultRowHeight="16.5" x14ac:dyDescent="0.3"/>
  <cols>
    <col min="1" max="4" width="10.85546875" style="1"/>
    <col min="5" max="5" width="10.85546875" style="203"/>
    <col min="6" max="6" width="11.85546875" style="203" customWidth="1"/>
    <col min="7" max="7" width="11.7109375" style="203" customWidth="1"/>
    <col min="8" max="10" width="10.85546875" style="203"/>
    <col min="11" max="11" width="13" style="203" customWidth="1"/>
    <col min="12" max="12" width="10.85546875" style="203"/>
    <col min="13" max="13" width="24.42578125" style="203" customWidth="1"/>
    <col min="14" max="14" width="15.5703125" style="203" customWidth="1"/>
    <col min="15" max="15" width="10.85546875" style="204"/>
  </cols>
  <sheetData>
    <row r="1" spans="1:15" ht="43.5" x14ac:dyDescent="0.3">
      <c r="A1" s="202" t="s">
        <v>32</v>
      </c>
    </row>
    <row r="2" spans="1:15" ht="25.5" customHeight="1" x14ac:dyDescent="0.3">
      <c r="A2" s="205" t="s">
        <v>33</v>
      </c>
      <c r="F2" s="543" t="s">
        <v>34</v>
      </c>
      <c r="G2" s="544"/>
      <c r="H2" s="544"/>
      <c r="I2" s="544"/>
      <c r="J2" s="544"/>
      <c r="K2" s="544"/>
      <c r="L2" s="544"/>
      <c r="M2" s="544"/>
      <c r="N2" s="545"/>
    </row>
    <row r="3" spans="1:15" ht="59.25" customHeight="1" x14ac:dyDescent="0.3">
      <c r="A3" s="206"/>
      <c r="F3" s="546"/>
      <c r="G3" s="547"/>
      <c r="H3" s="547"/>
      <c r="I3" s="547"/>
      <c r="J3" s="547"/>
      <c r="K3" s="547"/>
      <c r="L3" s="547"/>
      <c r="M3" s="547"/>
      <c r="N3" s="548"/>
    </row>
    <row r="4" spans="1:15" ht="15.95" customHeight="1" x14ac:dyDescent="0.3">
      <c r="F4" s="207"/>
    </row>
    <row r="5" spans="1:15" ht="81" customHeight="1" x14ac:dyDescent="0.3">
      <c r="A5" s="206"/>
      <c r="F5" s="549" t="s">
        <v>35</v>
      </c>
      <c r="G5" s="550"/>
      <c r="H5" s="550"/>
      <c r="I5" s="550"/>
      <c r="J5" s="550"/>
      <c r="K5" s="550"/>
      <c r="L5" s="550"/>
      <c r="M5" s="551" t="s">
        <v>36</v>
      </c>
      <c r="N5" s="552"/>
    </row>
    <row r="6" spans="1:15" x14ac:dyDescent="0.3">
      <c r="F6" s="208"/>
      <c r="G6" s="208"/>
      <c r="H6" s="208"/>
      <c r="I6" s="208"/>
      <c r="J6" s="208"/>
      <c r="K6" s="208"/>
      <c r="L6" s="208"/>
    </row>
    <row r="7" spans="1:15" ht="39.75" customHeight="1" x14ac:dyDescent="0.3">
      <c r="F7" s="553" t="s">
        <v>37</v>
      </c>
      <c r="G7" s="554"/>
      <c r="H7" s="554"/>
      <c r="I7" s="554"/>
      <c r="J7" s="554"/>
      <c r="K7" s="554"/>
      <c r="L7" s="554"/>
      <c r="M7" s="557" t="s">
        <v>38</v>
      </c>
      <c r="N7" s="558"/>
    </row>
    <row r="8" spans="1:15" ht="53.25" customHeight="1" x14ac:dyDescent="0.3">
      <c r="F8" s="555"/>
      <c r="G8" s="556"/>
      <c r="H8" s="556"/>
      <c r="I8" s="556"/>
      <c r="J8" s="556"/>
      <c r="K8" s="556"/>
      <c r="L8" s="556"/>
      <c r="M8" s="559" t="s">
        <v>39</v>
      </c>
      <c r="N8" s="560"/>
    </row>
    <row r="9" spans="1:15" ht="15.95" customHeight="1" x14ac:dyDescent="0.3">
      <c r="F9" s="209"/>
      <c r="G9" s="7"/>
      <c r="H9" s="209"/>
      <c r="I9" s="209"/>
      <c r="J9" s="209"/>
      <c r="K9" s="209"/>
      <c r="L9" s="209"/>
    </row>
    <row r="10" spans="1:15" ht="15.95" customHeight="1" x14ac:dyDescent="0.3">
      <c r="F10" s="209"/>
      <c r="G10" s="209"/>
      <c r="H10" s="209"/>
      <c r="I10" s="209"/>
      <c r="J10" s="209"/>
      <c r="K10" s="209"/>
      <c r="L10" s="209"/>
    </row>
    <row r="11" spans="1:15" ht="15.95" customHeight="1" x14ac:dyDescent="0.3">
      <c r="F11" s="187"/>
      <c r="G11" s="187"/>
      <c r="H11" s="187"/>
      <c r="I11" s="187"/>
      <c r="J11" s="187"/>
      <c r="K11" s="187"/>
      <c r="L11" s="187"/>
    </row>
    <row r="12" spans="1:15" ht="18.600000000000001" customHeight="1" x14ac:dyDescent="0.3">
      <c r="F12" s="210"/>
      <c r="G12" s="209"/>
      <c r="H12" s="209"/>
      <c r="I12" s="209"/>
      <c r="J12" s="211"/>
      <c r="K12" s="211"/>
      <c r="L12" s="211"/>
    </row>
    <row r="13" spans="1:15" ht="23.45" customHeight="1" x14ac:dyDescent="0.3">
      <c r="F13" s="24"/>
      <c r="G13" s="24"/>
      <c r="H13" s="24"/>
      <c r="I13" s="24"/>
      <c r="J13" s="24"/>
      <c r="K13" s="24"/>
      <c r="L13" s="24"/>
    </row>
    <row r="14" spans="1:15" s="54" customFormat="1" ht="18.600000000000001" customHeight="1" x14ac:dyDescent="0.25">
      <c r="A14" s="41"/>
      <c r="B14" s="41"/>
      <c r="C14" s="41"/>
      <c r="D14" s="41"/>
      <c r="E14" s="212"/>
      <c r="F14" s="210"/>
      <c r="G14" s="210"/>
      <c r="H14" s="213"/>
      <c r="I14" s="213"/>
      <c r="J14" s="210"/>
      <c r="K14" s="210"/>
      <c r="L14" s="210"/>
      <c r="M14" s="212"/>
      <c r="N14" s="212"/>
      <c r="O14" s="214"/>
    </row>
    <row r="15" spans="1:15" ht="18.600000000000001" customHeight="1" x14ac:dyDescent="0.3">
      <c r="F15" s="24"/>
      <c r="G15" s="24"/>
      <c r="H15" s="215"/>
      <c r="I15" s="24"/>
      <c r="J15" s="24"/>
      <c r="K15" s="24"/>
      <c r="L15" s="24"/>
    </row>
    <row r="16" spans="1:15" ht="18.600000000000001" customHeight="1" x14ac:dyDescent="0.3">
      <c r="F16" s="210"/>
      <c r="G16" s="210"/>
      <c r="H16" s="210"/>
      <c r="I16" s="210"/>
      <c r="J16" s="210"/>
      <c r="K16" s="210"/>
      <c r="L16" s="210"/>
    </row>
    <row r="17" spans="1:12" ht="26.45" customHeight="1" x14ac:dyDescent="0.3">
      <c r="F17" s="216"/>
      <c r="G17" s="216"/>
      <c r="H17" s="216"/>
      <c r="I17" s="216"/>
      <c r="J17" s="216"/>
      <c r="K17" s="216"/>
      <c r="L17" s="216"/>
    </row>
    <row r="18" spans="1:12" ht="18.600000000000001" customHeight="1" x14ac:dyDescent="0.3">
      <c r="F18" s="210"/>
      <c r="G18" s="210"/>
      <c r="H18" s="210"/>
      <c r="I18" s="210"/>
      <c r="J18" s="210"/>
      <c r="K18" s="210"/>
      <c r="L18" s="210"/>
    </row>
    <row r="19" spans="1:12" ht="18.600000000000001" customHeight="1" x14ac:dyDescent="0.3">
      <c r="F19" s="216"/>
      <c r="G19" s="216"/>
      <c r="H19" s="216"/>
      <c r="I19" s="216"/>
      <c r="J19" s="216"/>
      <c r="K19" s="216"/>
      <c r="L19" s="216"/>
    </row>
    <row r="20" spans="1:12" ht="18.600000000000001" customHeight="1" x14ac:dyDescent="0.3">
      <c r="F20" s="216"/>
      <c r="G20" s="216"/>
      <c r="H20" s="216"/>
      <c r="I20" s="216"/>
      <c r="J20" s="216"/>
      <c r="K20" s="216"/>
      <c r="L20" s="216"/>
    </row>
    <row r="21" spans="1:12" ht="18.600000000000001" customHeight="1" x14ac:dyDescent="0.3">
      <c r="F21" s="216"/>
      <c r="G21" s="216"/>
      <c r="H21" s="216"/>
      <c r="I21" s="216"/>
      <c r="J21" s="216"/>
      <c r="K21" s="216"/>
      <c r="L21" s="216"/>
    </row>
    <row r="22" spans="1:12" ht="18.600000000000001" customHeight="1" x14ac:dyDescent="0.3">
      <c r="F22" s="210"/>
      <c r="G22" s="210"/>
      <c r="H22" s="210"/>
      <c r="I22" s="210"/>
      <c r="J22" s="210"/>
      <c r="K22" s="210"/>
      <c r="L22" s="210"/>
    </row>
    <row r="23" spans="1:12" ht="18.600000000000001" customHeight="1" x14ac:dyDescent="0.3">
      <c r="F23" s="24"/>
      <c r="G23" s="24"/>
      <c r="H23" s="24"/>
      <c r="I23" s="24"/>
      <c r="J23" s="24"/>
      <c r="K23" s="24"/>
      <c r="L23" s="24"/>
    </row>
    <row r="24" spans="1:12" ht="18.600000000000001" customHeight="1" x14ac:dyDescent="0.3">
      <c r="F24" s="210"/>
      <c r="G24" s="210"/>
      <c r="H24" s="210"/>
      <c r="I24" s="210"/>
      <c r="J24" s="210"/>
      <c r="K24" s="210"/>
      <c r="L24" s="210"/>
    </row>
    <row r="25" spans="1:12" ht="18.600000000000001" customHeight="1" x14ac:dyDescent="0.3">
      <c r="F25" s="24"/>
      <c r="G25" s="24"/>
      <c r="H25" s="24"/>
      <c r="I25" s="24"/>
      <c r="J25" s="24"/>
      <c r="K25" s="24"/>
      <c r="L25" s="24"/>
    </row>
    <row r="26" spans="1:12" ht="18.600000000000001" customHeight="1" x14ac:dyDescent="0.3">
      <c r="F26" s="210"/>
      <c r="G26" s="210"/>
      <c r="H26" s="210"/>
      <c r="I26" s="210"/>
      <c r="J26" s="210"/>
      <c r="K26" s="210"/>
      <c r="L26" s="210"/>
    </row>
    <row r="27" spans="1:12" ht="18.600000000000001" customHeight="1" x14ac:dyDescent="0.3">
      <c r="F27" s="24"/>
      <c r="G27" s="24"/>
      <c r="H27" s="24"/>
      <c r="I27" s="24"/>
      <c r="J27" s="24"/>
      <c r="K27" s="24"/>
      <c r="L27" s="24"/>
    </row>
    <row r="28" spans="1:12" ht="18.600000000000001" customHeight="1" x14ac:dyDescent="0.3">
      <c r="F28" s="210"/>
      <c r="G28" s="210"/>
      <c r="H28" s="210"/>
      <c r="I28" s="210"/>
      <c r="J28" s="210"/>
      <c r="K28" s="210"/>
      <c r="L28" s="210"/>
    </row>
    <row r="29" spans="1:12" ht="18.75" customHeight="1" x14ac:dyDescent="0.3">
      <c r="A29" s="217"/>
      <c r="F29" s="216"/>
      <c r="G29" s="216"/>
      <c r="H29" s="216"/>
      <c r="I29" s="216"/>
      <c r="J29" s="216"/>
      <c r="K29" s="216"/>
      <c r="L29" s="216"/>
    </row>
    <row r="30" spans="1:12" ht="21" customHeight="1" x14ac:dyDescent="0.3">
      <c r="F30" s="216"/>
      <c r="G30" s="216"/>
      <c r="H30" s="216"/>
      <c r="I30" s="216"/>
      <c r="J30" s="216"/>
      <c r="K30" s="216"/>
      <c r="L30" s="216"/>
    </row>
    <row r="31" spans="1:12" x14ac:dyDescent="0.3">
      <c r="A31" s="218"/>
    </row>
    <row r="32" spans="1:12" ht="14.45" customHeight="1" x14ac:dyDescent="0.3">
      <c r="F32" s="219"/>
      <c r="G32" s="219"/>
      <c r="H32" s="219"/>
      <c r="I32" s="219"/>
      <c r="J32" s="219"/>
      <c r="K32" s="219"/>
      <c r="L32" s="219"/>
    </row>
    <row r="33" spans="6:12" x14ac:dyDescent="0.3">
      <c r="F33" s="219"/>
      <c r="G33" s="219"/>
      <c r="H33" s="219"/>
      <c r="I33" s="219"/>
      <c r="J33" s="219"/>
      <c r="K33" s="219"/>
      <c r="L33" s="219"/>
    </row>
    <row r="34" spans="6:12" x14ac:dyDescent="0.3">
      <c r="F34" s="7"/>
    </row>
  </sheetData>
  <sheetProtection algorithmName="SHA-512" hashValue="tbxmbwd8sEOQ6DkdfDq9J56fuTkjXjClygqlGz503IrUhIhMhsvh6xoVfm03Vp5qPJRKFG6S48Hq/vnf3r1qAQ==" saltValue="iEL3pUUi8iQ83e1l17SgzQ==" spinCount="100000" sheet="1" objects="1" scenarios="1"/>
  <mergeCells count="6">
    <mergeCell ref="F2:N3"/>
    <mergeCell ref="F5:L5"/>
    <mergeCell ref="M5:N5"/>
    <mergeCell ref="F7:L8"/>
    <mergeCell ref="M7:N7"/>
    <mergeCell ref="M8:N8"/>
  </mergeCells>
  <hyperlinks>
    <hyperlink ref="M5:N5" location="'1.Application Form'!A1" display="Step 1:Fill in the Application Form" xr:uid="{B9BD3C6D-8126-4FD4-93BB-B5B64428D6CB}"/>
    <hyperlink ref="M7:N7" location="'2.Audit Plan'!A1" display="Step 1: Prepare your planning stage on tabs 2, 2a and 2b." xr:uid="{9B942E86-0D62-47AB-B6EA-4EA8FA7BE023}"/>
    <hyperlink ref="M8:N8" location="'3.Audit Summary'!A1" display="Step 2: Report audit summary information in tab 3." xr:uid="{8D0F9013-8DD2-47B2-B1BF-CE6BD3487B5E}"/>
  </hyperlinks>
  <pageMargins left="0.7" right="0.7" top="0.75" bottom="0.75" header="0.3" footer="0.3"/>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0D71D-73D3-4894-9901-A1B9852AD90A}">
  <sheetPr codeName="Sheet3">
    <tabColor rgb="FFFF7373"/>
  </sheetPr>
  <dimension ref="A1:L1048573"/>
  <sheetViews>
    <sheetView showGridLines="0" tabSelected="1" zoomScale="80" zoomScaleNormal="80" workbookViewId="0">
      <selection activeCell="A33" sqref="A33:K33"/>
    </sheetView>
  </sheetViews>
  <sheetFormatPr defaultColWidth="9.140625" defaultRowHeight="13.5" x14ac:dyDescent="0.25"/>
  <cols>
    <col min="1" max="1" width="21.140625" style="7" customWidth="1"/>
    <col min="2" max="2" width="22" style="7" customWidth="1"/>
    <col min="3" max="3" width="16.7109375" style="7" customWidth="1"/>
    <col min="4" max="4" width="18.7109375" style="7" customWidth="1"/>
    <col min="5" max="5" width="12.5703125" style="7" customWidth="1"/>
    <col min="6" max="6" width="18" style="7" customWidth="1"/>
    <col min="7" max="7" width="27.5703125" style="7" customWidth="1"/>
    <col min="8" max="8" width="19.140625" style="7" customWidth="1"/>
    <col min="9" max="9" width="20" style="7" customWidth="1"/>
    <col min="10" max="10" width="22.28515625" style="7" bestFit="1" customWidth="1"/>
    <col min="11" max="11" width="17.140625" style="7" customWidth="1"/>
    <col min="12" max="12" width="15.28515625" style="7" customWidth="1"/>
    <col min="13" max="16384" width="9.140625" style="7"/>
  </cols>
  <sheetData>
    <row r="1" spans="1:12" x14ac:dyDescent="0.25">
      <c r="A1" s="254" t="s">
        <v>40</v>
      </c>
      <c r="B1" s="56"/>
      <c r="C1" s="56"/>
      <c r="D1" s="56"/>
      <c r="E1" s="56"/>
      <c r="F1" s="56"/>
      <c r="G1" s="56"/>
      <c r="H1" s="56"/>
      <c r="I1" s="56"/>
      <c r="J1" s="57"/>
      <c r="K1" s="146" t="str">
        <f>CONCATENATE('Hidden Lists'!C21," ",'Hidden Lists'!C22)</f>
        <v>Version 2.1 July 2023</v>
      </c>
    </row>
    <row r="2" spans="1:12" ht="20.25" x14ac:dyDescent="0.25">
      <c r="A2" s="611" t="s">
        <v>41</v>
      </c>
      <c r="B2" s="612"/>
      <c r="C2" s="612"/>
      <c r="D2" s="612"/>
      <c r="E2" s="612"/>
      <c r="F2" s="612"/>
      <c r="G2" s="612"/>
      <c r="H2" s="612"/>
      <c r="I2" s="612"/>
      <c r="J2" s="612"/>
      <c r="K2" s="613"/>
    </row>
    <row r="3" spans="1:12" ht="33.75" customHeight="1" x14ac:dyDescent="0.25">
      <c r="A3" s="614" t="s">
        <v>42</v>
      </c>
      <c r="B3" s="615"/>
      <c r="C3" s="615"/>
      <c r="D3" s="615"/>
      <c r="E3" s="615"/>
      <c r="F3" s="615"/>
      <c r="G3" s="615"/>
      <c r="H3" s="615"/>
      <c r="I3" s="615"/>
      <c r="J3" s="615"/>
      <c r="K3" s="616"/>
    </row>
    <row r="4" spans="1:12" ht="14.25" x14ac:dyDescent="0.25">
      <c r="A4" s="617" t="s">
        <v>43</v>
      </c>
      <c r="B4" s="618"/>
      <c r="C4" s="618"/>
      <c r="D4" s="618"/>
      <c r="E4" s="618"/>
      <c r="F4" s="618"/>
      <c r="G4" s="618"/>
      <c r="H4" s="618"/>
      <c r="I4" s="618"/>
      <c r="J4" s="618"/>
      <c r="K4" s="619"/>
    </row>
    <row r="5" spans="1:12" ht="120.75" customHeight="1" x14ac:dyDescent="0.25">
      <c r="A5" s="620" t="s">
        <v>44</v>
      </c>
      <c r="B5" s="621"/>
      <c r="C5" s="621"/>
      <c r="D5" s="621"/>
      <c r="E5" s="621"/>
      <c r="F5" s="621"/>
      <c r="G5" s="621"/>
      <c r="H5" s="621"/>
      <c r="I5" s="621"/>
      <c r="J5" s="621"/>
      <c r="K5" s="622"/>
    </row>
    <row r="7" spans="1:12" x14ac:dyDescent="0.25">
      <c r="A7" s="58" t="s">
        <v>45</v>
      </c>
      <c r="B7" s="56"/>
      <c r="C7" s="56"/>
      <c r="D7" s="56"/>
      <c r="E7" s="56"/>
      <c r="F7" s="56"/>
      <c r="G7" s="56"/>
      <c r="H7" s="56"/>
      <c r="I7" s="56"/>
      <c r="J7" s="56"/>
      <c r="K7" s="59"/>
    </row>
    <row r="8" spans="1:12" ht="31.5" customHeight="1" x14ac:dyDescent="0.25">
      <c r="A8" s="600" t="s">
        <v>46</v>
      </c>
      <c r="B8" s="601"/>
      <c r="C8" s="601"/>
      <c r="D8" s="601"/>
      <c r="E8" s="601"/>
      <c r="F8" s="601"/>
      <c r="G8" s="601"/>
      <c r="H8" s="601"/>
      <c r="I8" s="601"/>
      <c r="J8" s="601"/>
      <c r="K8" s="602"/>
    </row>
    <row r="9" spans="1:12" x14ac:dyDescent="0.25">
      <c r="A9" s="623" t="s">
        <v>47</v>
      </c>
      <c r="B9" s="623"/>
      <c r="C9" s="629"/>
      <c r="D9" s="629"/>
      <c r="E9" s="629"/>
      <c r="F9" s="629"/>
      <c r="G9" s="395" t="s">
        <v>48</v>
      </c>
      <c r="H9" s="629"/>
      <c r="I9" s="629"/>
      <c r="J9" s="629"/>
      <c r="K9" s="630"/>
      <c r="L9" s="29"/>
    </row>
    <row r="10" spans="1:12" x14ac:dyDescent="0.25">
      <c r="A10" s="624" t="s">
        <v>49</v>
      </c>
      <c r="B10" s="624"/>
      <c r="C10" s="629"/>
      <c r="D10" s="629"/>
      <c r="E10" s="629"/>
      <c r="F10" s="629"/>
      <c r="G10" s="388" t="s">
        <v>50</v>
      </c>
      <c r="H10" s="569"/>
      <c r="I10" s="570"/>
      <c r="J10" s="570"/>
      <c r="K10" s="626"/>
      <c r="L10" s="29"/>
    </row>
    <row r="11" spans="1:12" ht="25.5" x14ac:dyDescent="0.25">
      <c r="A11" s="625" t="s">
        <v>51</v>
      </c>
      <c r="B11" s="625"/>
      <c r="C11" s="627"/>
      <c r="D11" s="627"/>
      <c r="E11" s="627"/>
      <c r="F11" s="627"/>
      <c r="G11" s="231" t="s">
        <v>52</v>
      </c>
      <c r="H11" s="627"/>
      <c r="I11" s="627"/>
      <c r="J11" s="627"/>
      <c r="K11" s="628"/>
      <c r="L11" s="29"/>
    </row>
    <row r="12" spans="1:12" x14ac:dyDescent="0.25">
      <c r="A12" s="29"/>
      <c r="B12" s="29"/>
      <c r="C12" s="29"/>
      <c r="D12" s="29"/>
      <c r="E12" s="29"/>
      <c r="F12" s="29"/>
      <c r="G12" s="29"/>
      <c r="H12" s="232"/>
      <c r="I12" s="29"/>
      <c r="J12" s="29"/>
      <c r="K12" s="29"/>
      <c r="L12" s="29"/>
    </row>
    <row r="13" spans="1:12" x14ac:dyDescent="0.25">
      <c r="A13" s="577" t="s">
        <v>53</v>
      </c>
      <c r="B13" s="577"/>
      <c r="C13" s="569"/>
      <c r="D13" s="570"/>
      <c r="E13" s="626"/>
      <c r="F13" s="233" t="s">
        <v>54</v>
      </c>
      <c r="G13" s="229"/>
      <c r="H13" s="234" t="s">
        <v>55</v>
      </c>
      <c r="I13" s="575"/>
      <c r="J13" s="571"/>
      <c r="K13" s="572"/>
      <c r="L13" s="29"/>
    </row>
    <row r="14" spans="1:12" x14ac:dyDescent="0.25">
      <c r="A14" s="578"/>
      <c r="B14" s="578"/>
      <c r="C14" s="569"/>
      <c r="D14" s="570"/>
      <c r="E14" s="626"/>
      <c r="F14" s="235" t="s">
        <v>56</v>
      </c>
      <c r="G14" s="386"/>
      <c r="H14" s="236" t="s">
        <v>57</v>
      </c>
      <c r="I14" s="579"/>
      <c r="J14" s="580"/>
      <c r="K14" s="581"/>
      <c r="L14" s="29"/>
    </row>
    <row r="15" spans="1:12" ht="5.25" customHeight="1" x14ac:dyDescent="0.25">
      <c r="A15" s="29"/>
      <c r="B15" s="29"/>
      <c r="C15" s="29"/>
      <c r="D15" s="29"/>
      <c r="E15" s="29"/>
      <c r="F15" s="232"/>
      <c r="G15" s="29"/>
      <c r="H15" s="29"/>
      <c r="I15" s="29"/>
      <c r="J15" s="29"/>
      <c r="K15" s="29"/>
      <c r="L15" s="29"/>
    </row>
    <row r="16" spans="1:12" x14ac:dyDescent="0.25">
      <c r="A16" s="577" t="s">
        <v>58</v>
      </c>
      <c r="B16" s="577"/>
      <c r="C16" s="569"/>
      <c r="D16" s="570"/>
      <c r="E16" s="570"/>
      <c r="F16" s="237" t="s">
        <v>54</v>
      </c>
      <c r="G16" s="229"/>
      <c r="H16" s="234" t="s">
        <v>55</v>
      </c>
      <c r="I16" s="571"/>
      <c r="J16" s="571"/>
      <c r="K16" s="572"/>
      <c r="L16" s="29"/>
    </row>
    <row r="17" spans="1:12" x14ac:dyDescent="0.25">
      <c r="A17" s="578"/>
      <c r="B17" s="578"/>
      <c r="C17" s="569"/>
      <c r="D17" s="570"/>
      <c r="E17" s="576"/>
      <c r="F17" s="235" t="s">
        <v>56</v>
      </c>
      <c r="G17" s="386"/>
      <c r="H17" s="236" t="s">
        <v>57</v>
      </c>
      <c r="I17" s="579"/>
      <c r="J17" s="580"/>
      <c r="K17" s="581"/>
      <c r="L17" s="29"/>
    </row>
    <row r="18" spans="1:12" x14ac:dyDescent="0.25">
      <c r="A18" s="29"/>
      <c r="B18" s="29"/>
      <c r="C18" s="29"/>
      <c r="D18" s="29"/>
      <c r="E18" s="29"/>
      <c r="F18" s="29"/>
      <c r="G18" s="29"/>
      <c r="H18" s="29"/>
      <c r="I18" s="29"/>
      <c r="J18" s="29"/>
      <c r="K18" s="29"/>
      <c r="L18" s="29"/>
    </row>
    <row r="19" spans="1:12" x14ac:dyDescent="0.25">
      <c r="A19" s="238" t="s">
        <v>59</v>
      </c>
      <c r="B19" s="239"/>
      <c r="C19" s="239"/>
      <c r="D19" s="239"/>
      <c r="E19" s="240"/>
      <c r="F19" s="29"/>
      <c r="G19" s="238" t="s">
        <v>60</v>
      </c>
      <c r="H19" s="239"/>
      <c r="I19" s="239"/>
      <c r="J19" s="239"/>
      <c r="K19" s="240"/>
      <c r="L19" s="29"/>
    </row>
    <row r="20" spans="1:12" ht="15" customHeight="1" x14ac:dyDescent="0.25">
      <c r="A20" s="241" t="s">
        <v>61</v>
      </c>
      <c r="B20" s="226"/>
      <c r="C20" s="115" t="s">
        <v>62</v>
      </c>
      <c r="D20" s="664"/>
      <c r="E20" s="665"/>
      <c r="F20" s="242"/>
      <c r="G20" s="241" t="s">
        <v>61</v>
      </c>
      <c r="H20" s="226"/>
      <c r="I20" s="115" t="s">
        <v>62</v>
      </c>
      <c r="J20" s="664"/>
      <c r="K20" s="665"/>
      <c r="L20" s="29"/>
    </row>
    <row r="21" spans="1:12" x14ac:dyDescent="0.25">
      <c r="A21" s="32" t="s">
        <v>63</v>
      </c>
      <c r="B21" s="387"/>
      <c r="C21" s="243"/>
      <c r="D21" s="29"/>
      <c r="E21" s="29"/>
      <c r="F21" s="244"/>
      <c r="G21" s="32" t="s">
        <v>63</v>
      </c>
      <c r="H21" s="387"/>
      <c r="I21" s="243"/>
      <c r="J21" s="29"/>
      <c r="K21" s="29"/>
      <c r="L21" s="29"/>
    </row>
    <row r="22" spans="1:12" x14ac:dyDescent="0.25">
      <c r="A22" s="32" t="s">
        <v>64</v>
      </c>
      <c r="B22" s="389"/>
      <c r="C22" s="245" t="s">
        <v>65</v>
      </c>
      <c r="D22" s="666"/>
      <c r="E22" s="667"/>
      <c r="F22" s="242"/>
      <c r="G22" s="241" t="s">
        <v>64</v>
      </c>
      <c r="H22" s="390"/>
      <c r="I22" s="245" t="s">
        <v>65</v>
      </c>
      <c r="J22" s="666"/>
      <c r="K22" s="667"/>
      <c r="L22" s="29"/>
    </row>
    <row r="23" spans="1:12" x14ac:dyDescent="0.25">
      <c r="A23" s="246" t="s">
        <v>66</v>
      </c>
      <c r="B23" s="227"/>
      <c r="C23" s="116" t="s">
        <v>67</v>
      </c>
      <c r="D23" s="575"/>
      <c r="E23" s="572"/>
      <c r="F23" s="242"/>
      <c r="G23" s="247" t="s">
        <v>66</v>
      </c>
      <c r="H23" s="228"/>
      <c r="I23" s="34" t="s">
        <v>67</v>
      </c>
      <c r="J23" s="575"/>
      <c r="K23" s="572"/>
      <c r="L23" s="29"/>
    </row>
    <row r="24" spans="1:12" x14ac:dyDescent="0.25">
      <c r="A24" s="30"/>
      <c r="B24" s="29"/>
      <c r="C24" s="30"/>
      <c r="D24" s="29"/>
      <c r="E24" s="29"/>
      <c r="F24" s="29"/>
      <c r="G24" s="29"/>
      <c r="H24" s="29"/>
      <c r="I24" s="232"/>
      <c r="J24" s="29"/>
      <c r="K24" s="29"/>
      <c r="L24" s="29"/>
    </row>
    <row r="25" spans="1:12" x14ac:dyDescent="0.25">
      <c r="A25" s="238" t="s">
        <v>68</v>
      </c>
      <c r="B25" s="239"/>
      <c r="C25" s="239"/>
      <c r="D25" s="239"/>
      <c r="E25" s="240"/>
      <c r="F25" s="29"/>
      <c r="G25" s="238" t="s">
        <v>69</v>
      </c>
      <c r="H25" s="239"/>
      <c r="I25" s="239"/>
      <c r="J25" s="239"/>
      <c r="K25" s="240"/>
      <c r="L25" s="29"/>
    </row>
    <row r="26" spans="1:12" x14ac:dyDescent="0.25">
      <c r="A26" s="241" t="s">
        <v>61</v>
      </c>
      <c r="B26" s="226"/>
      <c r="C26" s="115" t="s">
        <v>62</v>
      </c>
      <c r="D26" s="664"/>
      <c r="E26" s="665"/>
      <c r="F26" s="242"/>
      <c r="G26" s="241" t="s">
        <v>61</v>
      </c>
      <c r="H26" s="226"/>
      <c r="I26" s="115" t="s">
        <v>62</v>
      </c>
      <c r="J26" s="664"/>
      <c r="K26" s="665"/>
      <c r="L26" s="29"/>
    </row>
    <row r="27" spans="1:12" x14ac:dyDescent="0.25">
      <c r="A27" s="32" t="s">
        <v>63</v>
      </c>
      <c r="B27" s="387"/>
      <c r="C27" s="243"/>
      <c r="D27" s="29"/>
      <c r="E27" s="29"/>
      <c r="F27" s="242"/>
      <c r="G27" s="32" t="s">
        <v>63</v>
      </c>
      <c r="H27" s="387"/>
      <c r="I27" s="243"/>
      <c r="J27" s="29"/>
      <c r="K27" s="29"/>
      <c r="L27" s="29"/>
    </row>
    <row r="28" spans="1:12" x14ac:dyDescent="0.25">
      <c r="A28" s="32" t="s">
        <v>64</v>
      </c>
      <c r="B28" s="389"/>
      <c r="C28" s="245" t="s">
        <v>65</v>
      </c>
      <c r="D28" s="666"/>
      <c r="E28" s="667"/>
      <c r="F28" s="242"/>
      <c r="G28" s="241" t="s">
        <v>64</v>
      </c>
      <c r="H28" s="390"/>
      <c r="I28" s="245" t="s">
        <v>65</v>
      </c>
      <c r="J28" s="666"/>
      <c r="K28" s="667"/>
      <c r="L28" s="29"/>
    </row>
    <row r="29" spans="1:12" x14ac:dyDescent="0.25">
      <c r="A29" s="246" t="s">
        <v>66</v>
      </c>
      <c r="B29" s="227"/>
      <c r="C29" s="34" t="s">
        <v>67</v>
      </c>
      <c r="D29" s="575"/>
      <c r="E29" s="572"/>
      <c r="F29" s="242"/>
      <c r="G29" s="116" t="s">
        <v>66</v>
      </c>
      <c r="H29" s="228"/>
      <c r="I29" s="34" t="s">
        <v>67</v>
      </c>
      <c r="J29" s="575"/>
      <c r="K29" s="572"/>
      <c r="L29" s="29"/>
    </row>
    <row r="30" spans="1:12" x14ac:dyDescent="0.25">
      <c r="A30" s="30"/>
      <c r="B30" s="29"/>
      <c r="C30" s="30"/>
      <c r="D30" s="29"/>
      <c r="E30" s="29"/>
      <c r="F30" s="29"/>
      <c r="G30" s="29"/>
      <c r="H30" s="29"/>
      <c r="I30" s="30"/>
      <c r="J30" s="29"/>
      <c r="K30" s="29"/>
      <c r="L30" s="29"/>
    </row>
    <row r="32" spans="1:12" x14ac:dyDescent="0.25">
      <c r="A32" s="58" t="s">
        <v>70</v>
      </c>
      <c r="B32" s="56"/>
      <c r="C32" s="56"/>
      <c r="D32" s="56"/>
      <c r="E32" s="56"/>
      <c r="F32" s="56"/>
      <c r="G32" s="56"/>
      <c r="H32" s="56"/>
      <c r="I32" s="56"/>
      <c r="J32" s="56"/>
      <c r="K32" s="59"/>
    </row>
    <row r="33" spans="1:11" ht="99" customHeight="1" x14ac:dyDescent="0.25">
      <c r="A33" s="600" t="s">
        <v>71</v>
      </c>
      <c r="B33" s="601"/>
      <c r="C33" s="601"/>
      <c r="D33" s="601"/>
      <c r="E33" s="601"/>
      <c r="F33" s="601"/>
      <c r="G33" s="601"/>
      <c r="H33" s="601"/>
      <c r="I33" s="601"/>
      <c r="J33" s="601"/>
      <c r="K33" s="602"/>
    </row>
    <row r="34" spans="1:11" ht="9" customHeight="1" x14ac:dyDescent="0.25">
      <c r="A34" s="87"/>
      <c r="B34" s="258"/>
      <c r="C34" s="87"/>
      <c r="D34" s="258"/>
      <c r="E34" s="87"/>
      <c r="F34" s="87"/>
      <c r="G34" s="87"/>
      <c r="H34" s="87"/>
      <c r="I34" s="87"/>
      <c r="J34" s="87"/>
      <c r="K34" s="87"/>
    </row>
    <row r="35" spans="1:11" x14ac:dyDescent="0.25">
      <c r="A35" s="61" t="s">
        <v>72</v>
      </c>
      <c r="B35" s="26"/>
      <c r="C35" s="396" t="s">
        <v>73</v>
      </c>
      <c r="D35" s="394"/>
    </row>
    <row r="36" spans="1:11" ht="15" x14ac:dyDescent="0.25">
      <c r="A36" s="396" t="s">
        <v>74</v>
      </c>
      <c r="B36" s="52"/>
      <c r="C36" s="63" t="s">
        <v>75</v>
      </c>
      <c r="D36" s="9"/>
      <c r="H36" s="68" t="s">
        <v>76</v>
      </c>
      <c r="I36" s="68" t="s">
        <v>77</v>
      </c>
      <c r="J36" s="68" t="s">
        <v>78</v>
      </c>
      <c r="K36" s="257" t="s">
        <v>79</v>
      </c>
    </row>
    <row r="37" spans="1:11" ht="13.5" customHeight="1" x14ac:dyDescent="0.25">
      <c r="A37" s="474" t="s">
        <v>80</v>
      </c>
      <c r="B37" s="475" t="s">
        <v>81</v>
      </c>
      <c r="C37" s="476" t="s">
        <v>82</v>
      </c>
      <c r="D37" s="475" t="str">
        <f>'Hidden Lists'!P3</f>
        <v>Group of Farms</v>
      </c>
      <c r="E37" s="477"/>
      <c r="G37" s="62" t="s">
        <v>83</v>
      </c>
      <c r="H37" s="460"/>
      <c r="I37" s="9"/>
      <c r="J37" s="9"/>
      <c r="K37" s="9"/>
    </row>
    <row r="38" spans="1:11" x14ac:dyDescent="0.25">
      <c r="A38" s="635" t="str">
        <f>IFERROR(VLOOKUP(D37,'Hidden Lists'!P3:Q7,2,FALSE)," ")</f>
        <v>A group of organized farms (group members) that implements a common management system, organized as an association or cooperative or  managed by a farm or other supply chain actor such as an exporter or another entity.</v>
      </c>
      <c r="B38" s="636"/>
      <c r="C38" s="636"/>
      <c r="D38" s="636"/>
      <c r="E38" s="637"/>
      <c r="G38" s="71" t="s">
        <v>85</v>
      </c>
      <c r="H38" s="461"/>
      <c r="I38" s="9"/>
      <c r="J38" s="9"/>
      <c r="K38" s="9"/>
    </row>
    <row r="39" spans="1:11" x14ac:dyDescent="0.25">
      <c r="A39" s="638"/>
      <c r="B39" s="639"/>
      <c r="C39" s="639"/>
      <c r="D39" s="639"/>
      <c r="E39" s="640"/>
      <c r="G39" s="64" t="s">
        <v>86</v>
      </c>
      <c r="H39" s="461"/>
      <c r="I39" s="9"/>
      <c r="J39" s="9"/>
      <c r="K39" s="9"/>
    </row>
    <row r="40" spans="1:11" ht="13.5" customHeight="1" x14ac:dyDescent="0.25">
      <c r="A40" s="641"/>
      <c r="B40" s="642"/>
      <c r="C40" s="642"/>
      <c r="D40" s="642"/>
      <c r="E40" s="643"/>
      <c r="G40" s="69" t="s">
        <v>1382</v>
      </c>
      <c r="H40" s="461"/>
      <c r="I40" s="9"/>
      <c r="J40" s="9"/>
      <c r="K40" s="9"/>
    </row>
    <row r="41" spans="1:11" ht="13.5" customHeight="1" x14ac:dyDescent="0.25">
      <c r="A41" s="67" t="s">
        <v>87</v>
      </c>
      <c r="B41" s="465"/>
      <c r="G41" s="62" t="s">
        <v>89</v>
      </c>
      <c r="H41" s="462"/>
      <c r="I41" s="10"/>
      <c r="J41" s="10"/>
      <c r="K41" s="10"/>
    </row>
    <row r="42" spans="1:11" ht="13.5" customHeight="1" x14ac:dyDescent="0.25">
      <c r="G42" s="71" t="s">
        <v>90</v>
      </c>
      <c r="H42" s="462"/>
      <c r="I42" s="10"/>
      <c r="J42" s="10"/>
      <c r="K42" s="10"/>
    </row>
    <row r="43" spans="1:11" ht="13.5" customHeight="1" x14ac:dyDescent="0.25">
      <c r="G43" s="65" t="s">
        <v>91</v>
      </c>
      <c r="H43" s="462"/>
      <c r="I43" s="11"/>
      <c r="J43" s="11"/>
      <c r="K43" s="11"/>
    </row>
    <row r="44" spans="1:11" ht="13.5" customHeight="1" x14ac:dyDescent="0.25">
      <c r="G44" s="64" t="s">
        <v>92</v>
      </c>
      <c r="H44" s="463"/>
      <c r="I44" s="11"/>
      <c r="J44" s="11"/>
      <c r="K44" s="11"/>
    </row>
    <row r="45" spans="1:11" ht="13.5" customHeight="1" x14ac:dyDescent="0.25">
      <c r="A45" s="588" t="s">
        <v>93</v>
      </c>
      <c r="B45" s="589"/>
      <c r="C45" s="9"/>
      <c r="D45" s="9"/>
      <c r="E45" s="9"/>
      <c r="G45" s="69" t="s">
        <v>94</v>
      </c>
      <c r="H45" s="463"/>
      <c r="I45" s="11"/>
      <c r="J45" s="11"/>
      <c r="K45" s="11"/>
    </row>
    <row r="46" spans="1:11" x14ac:dyDescent="0.25">
      <c r="A46" s="590"/>
      <c r="B46" s="591"/>
      <c r="C46" s="9"/>
      <c r="D46" s="9"/>
      <c r="E46" s="9"/>
      <c r="G46" s="72" t="s">
        <v>95</v>
      </c>
      <c r="H46" s="463"/>
      <c r="I46" s="11"/>
      <c r="J46" s="11"/>
      <c r="K46" s="11"/>
    </row>
    <row r="47" spans="1:11" x14ac:dyDescent="0.25">
      <c r="A47" s="592"/>
      <c r="B47" s="593"/>
      <c r="C47" s="9"/>
      <c r="D47" s="9"/>
      <c r="E47" s="9"/>
      <c r="G47" s="397" t="s">
        <v>96</v>
      </c>
      <c r="H47" s="11"/>
      <c r="I47" s="11"/>
      <c r="J47" s="11"/>
      <c r="K47" s="11"/>
    </row>
    <row r="48" spans="1:11" ht="13.5" customHeight="1" x14ac:dyDescent="0.25">
      <c r="D48" s="70"/>
      <c r="F48" s="45">
        <v>4</v>
      </c>
    </row>
    <row r="49" spans="1:11" x14ac:dyDescent="0.25">
      <c r="A49" s="594" t="s">
        <v>97</v>
      </c>
      <c r="B49" s="595"/>
      <c r="C49" s="464"/>
      <c r="D49" s="461"/>
      <c r="E49" s="461"/>
      <c r="F49" s="230"/>
      <c r="G49" s="230"/>
      <c r="H49" s="230"/>
    </row>
    <row r="50" spans="1:11" x14ac:dyDescent="0.25">
      <c r="A50" s="596"/>
      <c r="B50" s="597"/>
      <c r="C50" s="9"/>
      <c r="D50" s="460"/>
      <c r="E50" s="460"/>
      <c r="H50" s="649" t="s">
        <v>98</v>
      </c>
      <c r="I50" s="650"/>
      <c r="J50" s="650"/>
      <c r="K50" s="651"/>
    </row>
    <row r="51" spans="1:11" x14ac:dyDescent="0.25">
      <c r="A51" s="598"/>
      <c r="B51" s="599"/>
      <c r="C51" s="9"/>
      <c r="D51" s="460"/>
      <c r="E51" s="460"/>
      <c r="H51" s="274"/>
      <c r="I51" s="478" t="str">
        <f>IF(H43="","",H43-90)</f>
        <v/>
      </c>
      <c r="J51" s="478" t="str">
        <f>IF(I51="","",H43+90)</f>
        <v/>
      </c>
      <c r="K51" s="275"/>
    </row>
    <row r="52" spans="1:11" x14ac:dyDescent="0.25">
      <c r="A52" s="260"/>
      <c r="B52" s="261"/>
      <c r="C52" s="259"/>
      <c r="D52" s="259"/>
      <c r="E52" s="259"/>
    </row>
    <row r="53" spans="1:11" ht="13.5" customHeight="1" x14ac:dyDescent="0.25">
      <c r="A53" s="661" t="s">
        <v>99</v>
      </c>
      <c r="B53" s="597"/>
      <c r="C53" s="652"/>
      <c r="D53" s="653"/>
      <c r="E53" s="653"/>
      <c r="F53" s="653"/>
      <c r="G53" s="653"/>
      <c r="H53" s="653"/>
      <c r="I53" s="653"/>
      <c r="J53" s="654"/>
    </row>
    <row r="54" spans="1:11" ht="13.5" customHeight="1" x14ac:dyDescent="0.25">
      <c r="A54" s="661"/>
      <c r="B54" s="597"/>
      <c r="C54" s="655"/>
      <c r="D54" s="656"/>
      <c r="E54" s="656"/>
      <c r="F54" s="656"/>
      <c r="G54" s="656"/>
      <c r="H54" s="656"/>
      <c r="I54" s="656"/>
      <c r="J54" s="657"/>
    </row>
    <row r="55" spans="1:11" x14ac:dyDescent="0.25">
      <c r="A55" s="661"/>
      <c r="B55" s="597"/>
      <c r="C55" s="655"/>
      <c r="D55" s="656"/>
      <c r="E55" s="656"/>
      <c r="F55" s="656"/>
      <c r="G55" s="656"/>
      <c r="H55" s="656"/>
      <c r="I55" s="656"/>
      <c r="J55" s="657"/>
    </row>
    <row r="56" spans="1:11" ht="13.5" customHeight="1" x14ac:dyDescent="0.25">
      <c r="A56" s="661"/>
      <c r="B56" s="597"/>
      <c r="C56" s="658"/>
      <c r="D56" s="659"/>
      <c r="E56" s="659"/>
      <c r="F56" s="659"/>
      <c r="G56" s="659"/>
      <c r="H56" s="659"/>
      <c r="I56" s="659"/>
      <c r="J56" s="660"/>
    </row>
    <row r="57" spans="1:11" x14ac:dyDescent="0.25">
      <c r="A57" s="260"/>
      <c r="B57" s="261"/>
    </row>
    <row r="58" spans="1:11" x14ac:dyDescent="0.25">
      <c r="A58" s="58" t="s">
        <v>100</v>
      </c>
      <c r="B58" s="56"/>
      <c r="C58" s="56"/>
      <c r="D58" s="56"/>
      <c r="E58" s="56"/>
      <c r="F58" s="56"/>
      <c r="G58" s="56"/>
      <c r="H58" s="56"/>
      <c r="I58" s="56"/>
      <c r="J58" s="56"/>
      <c r="K58" s="59"/>
    </row>
    <row r="59" spans="1:11" ht="27.75" customHeight="1" x14ac:dyDescent="0.25">
      <c r="A59" s="600" t="s">
        <v>101</v>
      </c>
      <c r="B59" s="601"/>
      <c r="C59" s="601"/>
      <c r="D59" s="601"/>
      <c r="E59" s="601"/>
      <c r="F59" s="601"/>
      <c r="G59" s="601"/>
      <c r="H59" s="601"/>
      <c r="I59" s="601"/>
      <c r="J59" s="601"/>
      <c r="K59" s="602"/>
    </row>
    <row r="60" spans="1:11" x14ac:dyDescent="0.25">
      <c r="A60" s="87"/>
      <c r="B60" s="87"/>
      <c r="C60" s="87"/>
      <c r="D60" s="87"/>
      <c r="E60" s="87"/>
      <c r="F60" s="87"/>
      <c r="G60" s="87"/>
      <c r="H60" s="87"/>
      <c r="I60" s="87"/>
      <c r="J60" s="87"/>
      <c r="K60" s="87"/>
    </row>
    <row r="61" spans="1:11" s="105" customFormat="1" x14ac:dyDescent="0.25">
      <c r="A61" s="644" t="s">
        <v>102</v>
      </c>
      <c r="B61" s="644"/>
      <c r="C61" s="461"/>
      <c r="D61" s="467"/>
      <c r="E61" s="467"/>
      <c r="F61" s="468"/>
      <c r="G61" s="468"/>
      <c r="H61" s="525" t="s">
        <v>103</v>
      </c>
      <c r="I61" s="525" t="s">
        <v>104</v>
      </c>
      <c r="J61" s="467"/>
      <c r="K61" s="467"/>
    </row>
    <row r="62" spans="1:11" s="105" customFormat="1" x14ac:dyDescent="0.25">
      <c r="A62" s="644"/>
      <c r="B62" s="644"/>
      <c r="C62" s="468"/>
      <c r="D62" s="467"/>
      <c r="E62" s="467"/>
      <c r="F62" s="645" t="s">
        <v>105</v>
      </c>
      <c r="G62" s="646"/>
      <c r="H62" s="461"/>
      <c r="I62" s="470"/>
      <c r="J62" s="467"/>
      <c r="K62" s="467"/>
    </row>
    <row r="63" spans="1:11" s="105" customFormat="1" x14ac:dyDescent="0.25">
      <c r="A63" s="466"/>
      <c r="B63" s="466"/>
      <c r="C63" s="467"/>
      <c r="D63" s="467"/>
      <c r="E63" s="467"/>
      <c r="F63" s="467"/>
      <c r="G63" s="467"/>
      <c r="H63" s="467"/>
      <c r="I63" s="467"/>
      <c r="J63" s="467"/>
      <c r="K63" s="467"/>
    </row>
    <row r="64" spans="1:11" s="105" customFormat="1" x14ac:dyDescent="0.25">
      <c r="A64" s="467"/>
      <c r="B64" s="468"/>
      <c r="C64" s="525" t="s">
        <v>106</v>
      </c>
      <c r="D64" s="525" t="s">
        <v>107</v>
      </c>
      <c r="E64" s="468"/>
      <c r="F64" s="468"/>
      <c r="G64" s="468"/>
      <c r="H64" s="525" t="s">
        <v>103</v>
      </c>
      <c r="I64" s="525" t="s">
        <v>104</v>
      </c>
      <c r="J64" s="525" t="s">
        <v>108</v>
      </c>
      <c r="K64" s="525" t="s">
        <v>109</v>
      </c>
    </row>
    <row r="65" spans="1:11" s="105" customFormat="1" x14ac:dyDescent="0.25">
      <c r="A65" s="631" t="s">
        <v>110</v>
      </c>
      <c r="B65" s="632"/>
      <c r="C65" s="461"/>
      <c r="D65" s="461"/>
      <c r="E65" s="468"/>
      <c r="F65" s="645" t="s">
        <v>111</v>
      </c>
      <c r="G65" s="646"/>
      <c r="H65" s="461"/>
      <c r="I65" s="461"/>
      <c r="J65" s="461"/>
      <c r="K65" s="471">
        <f>SUM(H65:J65)</f>
        <v>0</v>
      </c>
    </row>
    <row r="66" spans="1:11" s="105" customFormat="1" ht="13.5" customHeight="1" x14ac:dyDescent="0.25">
      <c r="A66" s="633" t="s">
        <v>112</v>
      </c>
      <c r="B66" s="634"/>
      <c r="C66" s="461"/>
      <c r="D66" s="461"/>
      <c r="E66" s="468"/>
      <c r="F66" s="686" t="s">
        <v>113</v>
      </c>
      <c r="G66" s="687"/>
      <c r="H66" s="461"/>
      <c r="I66" s="461"/>
      <c r="J66" s="461"/>
      <c r="K66" s="471">
        <f t="shared" ref="K66:K68" si="0">SUM(H66:J66)</f>
        <v>0</v>
      </c>
    </row>
    <row r="67" spans="1:11" s="105" customFormat="1" x14ac:dyDescent="0.25">
      <c r="A67" s="631" t="s">
        <v>114</v>
      </c>
      <c r="B67" s="632"/>
      <c r="C67" s="461"/>
      <c r="D67" s="467"/>
      <c r="E67" s="467"/>
      <c r="F67" s="583" t="s">
        <v>115</v>
      </c>
      <c r="G67" s="584"/>
      <c r="H67" s="461"/>
      <c r="I67" s="461"/>
      <c r="J67" s="461"/>
      <c r="K67" s="471">
        <f t="shared" si="0"/>
        <v>0</v>
      </c>
    </row>
    <row r="68" spans="1:11" s="105" customFormat="1" x14ac:dyDescent="0.25">
      <c r="A68" s="467"/>
      <c r="B68" s="468"/>
      <c r="C68" s="468"/>
      <c r="D68" s="467"/>
      <c r="E68" s="467"/>
      <c r="F68" s="583" t="s">
        <v>1396</v>
      </c>
      <c r="G68" s="584"/>
      <c r="H68" s="461"/>
      <c r="I68" s="461"/>
      <c r="J68" s="461"/>
      <c r="K68" s="471">
        <f t="shared" si="0"/>
        <v>0</v>
      </c>
    </row>
    <row r="69" spans="1:11" s="105" customFormat="1" x14ac:dyDescent="0.25">
      <c r="A69" s="468"/>
      <c r="B69" s="468"/>
      <c r="C69" s="525" t="s">
        <v>106</v>
      </c>
      <c r="D69" s="467"/>
      <c r="E69" s="468"/>
      <c r="F69" s="469"/>
      <c r="G69" s="469"/>
      <c r="H69" s="469"/>
      <c r="I69" s="469"/>
      <c r="J69" s="469"/>
      <c r="K69" s="469"/>
    </row>
    <row r="70" spans="1:11" s="105" customFormat="1" ht="13.5" customHeight="1" x14ac:dyDescent="0.25">
      <c r="A70" s="692" t="s">
        <v>116</v>
      </c>
      <c r="B70" s="693"/>
      <c r="C70" s="461"/>
      <c r="D70" s="468"/>
      <c r="E70" s="468"/>
      <c r="F70" s="468"/>
      <c r="G70" s="468"/>
      <c r="H70" s="468"/>
      <c r="I70" s="468"/>
      <c r="J70" s="468"/>
      <c r="K70" s="468"/>
    </row>
    <row r="71" spans="1:11" s="105" customFormat="1" ht="13.5" customHeight="1" x14ac:dyDescent="0.25">
      <c r="A71" s="583" t="s">
        <v>117</v>
      </c>
      <c r="B71" s="584"/>
      <c r="C71" s="461"/>
      <c r="D71" s="468"/>
      <c r="E71" s="468"/>
      <c r="F71" s="468"/>
      <c r="G71" s="468"/>
      <c r="H71" s="525" t="s">
        <v>103</v>
      </c>
      <c r="I71" s="525" t="s">
        <v>104</v>
      </c>
      <c r="J71" s="525" t="s">
        <v>108</v>
      </c>
      <c r="K71" s="525" t="s">
        <v>109</v>
      </c>
    </row>
    <row r="72" spans="1:11" s="105" customFormat="1" ht="13.5" customHeight="1" x14ac:dyDescent="0.25">
      <c r="A72" s="583" t="s">
        <v>118</v>
      </c>
      <c r="B72" s="584"/>
      <c r="C72" s="461"/>
      <c r="D72" s="468"/>
      <c r="E72" s="468"/>
      <c r="F72" s="673" t="s">
        <v>119</v>
      </c>
      <c r="G72" s="674"/>
      <c r="H72" s="461"/>
      <c r="I72" s="461"/>
      <c r="J72" s="461"/>
      <c r="K72" s="471">
        <f>SUM(H72:J72)</f>
        <v>0</v>
      </c>
    </row>
    <row r="73" spans="1:11" s="105" customFormat="1" ht="13.5" customHeight="1" x14ac:dyDescent="0.25">
      <c r="A73" s="583" t="s">
        <v>120</v>
      </c>
      <c r="B73" s="584"/>
      <c r="C73" s="461"/>
      <c r="D73" s="468"/>
      <c r="E73" s="468"/>
      <c r="F73" s="662" t="s">
        <v>121</v>
      </c>
      <c r="G73" s="663"/>
      <c r="H73" s="461"/>
      <c r="I73" s="461"/>
      <c r="J73" s="461"/>
      <c r="K73" s="471">
        <f>SUM(H73:J73)</f>
        <v>0</v>
      </c>
    </row>
    <row r="74" spans="1:11" s="105" customFormat="1" ht="13.5" customHeight="1" x14ac:dyDescent="0.25">
      <c r="A74" s="686" t="s">
        <v>122</v>
      </c>
      <c r="B74" s="687"/>
      <c r="C74" s="461"/>
      <c r="D74" s="468"/>
      <c r="E74" s="467"/>
      <c r="F74" s="662" t="s">
        <v>123</v>
      </c>
      <c r="G74" s="663"/>
      <c r="H74" s="461"/>
      <c r="I74" s="461"/>
      <c r="J74" s="461"/>
      <c r="K74" s="471">
        <f>SUM(H74:J74)</f>
        <v>0</v>
      </c>
    </row>
    <row r="75" spans="1:11" s="105" customFormat="1" ht="12.6" customHeight="1" x14ac:dyDescent="0.25">
      <c r="A75" s="468"/>
      <c r="B75" s="468"/>
      <c r="C75" s="468"/>
      <c r="D75" s="468"/>
      <c r="E75" s="468"/>
      <c r="F75" s="662" t="s">
        <v>124</v>
      </c>
      <c r="G75" s="663"/>
      <c r="H75" s="461"/>
      <c r="I75" s="461"/>
      <c r="J75" s="461"/>
      <c r="K75" s="471">
        <f>SUM(H75:J75)</f>
        <v>0</v>
      </c>
    </row>
    <row r="76" spans="1:11" ht="13.5" customHeight="1" x14ac:dyDescent="0.2">
      <c r="A76" s="607" t="s">
        <v>125</v>
      </c>
      <c r="B76" s="608"/>
      <c r="C76" s="154"/>
    </row>
    <row r="77" spans="1:11" ht="13.5" customHeight="1" x14ac:dyDescent="0.25">
      <c r="H77" s="136" t="s">
        <v>109</v>
      </c>
    </row>
    <row r="78" spans="1:11" x14ac:dyDescent="0.25">
      <c r="A78" s="609" t="s">
        <v>126</v>
      </c>
      <c r="B78" s="610"/>
      <c r="C78" s="153"/>
      <c r="F78" s="677" t="s">
        <v>127</v>
      </c>
      <c r="G78" s="678"/>
      <c r="H78" s="461"/>
    </row>
    <row r="79" spans="1:11" x14ac:dyDescent="0.25">
      <c r="A79" s="694" t="s">
        <v>128</v>
      </c>
      <c r="B79" s="695"/>
      <c r="C79" s="566"/>
      <c r="D79" s="568"/>
      <c r="F79" s="689" t="s">
        <v>129</v>
      </c>
      <c r="G79" s="690"/>
      <c r="H79" s="461"/>
    </row>
    <row r="81" spans="1:11" ht="27.75" customHeight="1" x14ac:dyDescent="0.25">
      <c r="A81" s="573" t="s">
        <v>130</v>
      </c>
      <c r="B81" s="574"/>
      <c r="C81" s="575"/>
      <c r="D81" s="571"/>
      <c r="E81" s="571"/>
      <c r="F81" s="571"/>
      <c r="G81" s="572"/>
    </row>
    <row r="82" spans="1:11" ht="40.5" customHeight="1" x14ac:dyDescent="0.25">
      <c r="A82" s="565" t="s">
        <v>131</v>
      </c>
      <c r="B82" s="565"/>
      <c r="C82" s="566"/>
      <c r="D82" s="567"/>
      <c r="E82" s="567"/>
      <c r="F82" s="567"/>
      <c r="G82" s="568"/>
    </row>
    <row r="84" spans="1:11" x14ac:dyDescent="0.25">
      <c r="A84" s="58" t="s">
        <v>132</v>
      </c>
      <c r="B84" s="56"/>
      <c r="C84" s="56"/>
      <c r="D84" s="56"/>
      <c r="E84" s="56"/>
      <c r="F84" s="56"/>
      <c r="G84" s="56"/>
      <c r="H84" s="56"/>
      <c r="I84" s="56"/>
      <c r="J84" s="56"/>
      <c r="K84" s="56"/>
    </row>
    <row r="85" spans="1:11" ht="27.75" customHeight="1" x14ac:dyDescent="0.25">
      <c r="A85" s="600" t="s">
        <v>133</v>
      </c>
      <c r="B85" s="601"/>
      <c r="C85" s="601"/>
      <c r="D85" s="601"/>
      <c r="E85" s="601"/>
      <c r="F85" s="601"/>
      <c r="G85" s="601"/>
      <c r="H85" s="601"/>
      <c r="I85" s="601"/>
      <c r="J85" s="601"/>
      <c r="K85" s="601"/>
    </row>
    <row r="87" spans="1:11" ht="26.25" customHeight="1" x14ac:dyDescent="0.25">
      <c r="A87" s="679" t="s">
        <v>134</v>
      </c>
      <c r="B87" s="679"/>
      <c r="C87" s="648"/>
      <c r="D87" s="648"/>
      <c r="E87" s="648"/>
      <c r="F87" s="648"/>
      <c r="G87" s="648"/>
      <c r="H87" s="648"/>
    </row>
    <row r="88" spans="1:11" ht="25.5" customHeight="1" x14ac:dyDescent="0.25">
      <c r="A88" s="691" t="s">
        <v>135</v>
      </c>
      <c r="B88" s="691"/>
      <c r="C88" s="648"/>
      <c r="D88" s="648"/>
      <c r="E88" s="648"/>
      <c r="F88" s="648"/>
      <c r="G88" s="648"/>
      <c r="H88" s="648"/>
    </row>
    <row r="89" spans="1:11" ht="27.75" customHeight="1" x14ac:dyDescent="0.25">
      <c r="A89" s="561" t="s">
        <v>136</v>
      </c>
      <c r="B89" s="561"/>
      <c r="C89" s="648"/>
      <c r="D89" s="648"/>
      <c r="E89" s="648"/>
      <c r="F89" s="648"/>
      <c r="G89" s="648"/>
      <c r="H89" s="648"/>
    </row>
    <row r="90" spans="1:11" ht="40.5" customHeight="1" x14ac:dyDescent="0.25">
      <c r="A90" s="647" t="s">
        <v>137</v>
      </c>
      <c r="B90" s="647"/>
      <c r="C90" s="648"/>
      <c r="D90" s="648"/>
      <c r="E90" s="648"/>
      <c r="F90" s="648"/>
      <c r="G90" s="648"/>
      <c r="H90" s="648"/>
    </row>
    <row r="92" spans="1:11" x14ac:dyDescent="0.25">
      <c r="A92" s="58" t="s">
        <v>138</v>
      </c>
      <c r="B92" s="56"/>
      <c r="C92" s="56"/>
      <c r="D92" s="56"/>
      <c r="E92" s="56"/>
      <c r="F92" s="56"/>
      <c r="G92" s="56"/>
      <c r="H92" s="56"/>
      <c r="I92" s="56"/>
      <c r="J92" s="56"/>
      <c r="K92" s="59"/>
    </row>
    <row r="93" spans="1:11" ht="27" customHeight="1" x14ac:dyDescent="0.25">
      <c r="A93" s="600" t="s">
        <v>139</v>
      </c>
      <c r="B93" s="603"/>
      <c r="C93" s="603"/>
      <c r="D93" s="603"/>
      <c r="E93" s="603"/>
      <c r="F93" s="603"/>
      <c r="G93" s="603"/>
      <c r="H93" s="603"/>
      <c r="I93" s="603"/>
      <c r="J93" s="603"/>
      <c r="K93" s="604"/>
    </row>
    <row r="95" spans="1:11" ht="13.5" customHeight="1" x14ac:dyDescent="0.25">
      <c r="A95" s="148" t="s">
        <v>140</v>
      </c>
      <c r="B95" s="582" t="s">
        <v>141</v>
      </c>
      <c r="C95" s="582"/>
      <c r="D95" s="472">
        <f>IFERROR((C65+C66)/H79,0)</f>
        <v>0</v>
      </c>
      <c r="G95" s="598" t="s">
        <v>142</v>
      </c>
      <c r="H95" s="669"/>
      <c r="I95" s="669"/>
      <c r="J95" s="669"/>
      <c r="K95" s="669"/>
    </row>
    <row r="96" spans="1:11" x14ac:dyDescent="0.25">
      <c r="D96" s="74"/>
      <c r="G96" s="670" t="s">
        <v>143</v>
      </c>
      <c r="H96" s="671"/>
      <c r="I96" s="149" t="s">
        <v>144</v>
      </c>
      <c r="J96" s="149" t="s">
        <v>145</v>
      </c>
      <c r="K96" s="149" t="s">
        <v>146</v>
      </c>
    </row>
    <row r="97" spans="1:12" x14ac:dyDescent="0.25">
      <c r="A97" s="688" t="s">
        <v>147</v>
      </c>
      <c r="B97" s="582" t="s">
        <v>148</v>
      </c>
      <c r="C97" s="582"/>
      <c r="D97" s="472">
        <f>K65+K67</f>
        <v>0</v>
      </c>
      <c r="G97" s="605" t="s">
        <v>149</v>
      </c>
      <c r="H97" s="606"/>
      <c r="I97" s="354" t="s">
        <v>150</v>
      </c>
      <c r="J97" s="174" t="s">
        <v>21</v>
      </c>
      <c r="K97" s="355"/>
    </row>
    <row r="98" spans="1:12" x14ac:dyDescent="0.25">
      <c r="A98" s="610"/>
      <c r="B98" s="582" t="s">
        <v>151</v>
      </c>
      <c r="C98" s="582"/>
      <c r="D98" s="472">
        <f>K66+K68</f>
        <v>0</v>
      </c>
      <c r="G98" s="605" t="s">
        <v>152</v>
      </c>
      <c r="H98" s="606"/>
      <c r="I98" s="354" t="s">
        <v>153</v>
      </c>
      <c r="J98" s="174" t="s">
        <v>154</v>
      </c>
      <c r="K98" s="355"/>
    </row>
    <row r="99" spans="1:12" x14ac:dyDescent="0.25">
      <c r="A99" s="610"/>
      <c r="B99" s="582" t="s">
        <v>155</v>
      </c>
      <c r="C99" s="582"/>
      <c r="D99" s="472">
        <f>SUM(J65:J68)+J72</f>
        <v>0</v>
      </c>
      <c r="E99" s="76"/>
      <c r="G99" s="675" t="s">
        <v>156</v>
      </c>
      <c r="H99" s="676"/>
      <c r="I99" s="354" t="s">
        <v>153</v>
      </c>
      <c r="J99" s="174" t="s">
        <v>157</v>
      </c>
      <c r="K99" s="355"/>
    </row>
    <row r="100" spans="1:12" x14ac:dyDescent="0.25">
      <c r="A100" s="610"/>
      <c r="B100" s="582" t="s">
        <v>158</v>
      </c>
      <c r="C100" s="582"/>
      <c r="D100" s="472">
        <f>K72+K73</f>
        <v>0</v>
      </c>
      <c r="E100" s="76"/>
      <c r="G100" s="675" t="s">
        <v>159</v>
      </c>
      <c r="H100" s="676"/>
      <c r="I100" s="354" t="s">
        <v>160</v>
      </c>
      <c r="J100" s="174" t="s">
        <v>161</v>
      </c>
      <c r="K100" s="355"/>
    </row>
    <row r="101" spans="1:12" ht="13.5" customHeight="1" x14ac:dyDescent="0.25">
      <c r="A101" s="610"/>
      <c r="B101" s="680" t="s">
        <v>162</v>
      </c>
      <c r="C101" s="680"/>
      <c r="D101" s="473">
        <f>IFERROR((K66+K68)/(C65+C66),0)</f>
        <v>0</v>
      </c>
      <c r="G101" s="675" t="s">
        <v>163</v>
      </c>
      <c r="H101" s="676"/>
      <c r="I101" s="354" t="s">
        <v>160</v>
      </c>
      <c r="J101" s="174" t="s">
        <v>21</v>
      </c>
      <c r="K101" s="355"/>
    </row>
    <row r="102" spans="1:12" ht="19.5" customHeight="1" x14ac:dyDescent="0.25">
      <c r="E102" s="75"/>
      <c r="G102" s="675" t="s">
        <v>164</v>
      </c>
      <c r="H102" s="676"/>
      <c r="I102" s="354" t="s">
        <v>165</v>
      </c>
      <c r="J102" s="174" t="s">
        <v>21</v>
      </c>
      <c r="K102" s="355"/>
    </row>
    <row r="103" spans="1:12" x14ac:dyDescent="0.25">
      <c r="A103" s="610" t="s">
        <v>166</v>
      </c>
      <c r="B103" s="582" t="s">
        <v>110</v>
      </c>
      <c r="C103" s="582"/>
      <c r="D103" s="472">
        <f>C65</f>
        <v>0</v>
      </c>
    </row>
    <row r="104" spans="1:12" ht="14.25" customHeight="1" x14ac:dyDescent="0.25">
      <c r="A104" s="610"/>
      <c r="B104" s="582" t="s">
        <v>112</v>
      </c>
      <c r="C104" s="582"/>
      <c r="D104" s="472">
        <f>C66</f>
        <v>0</v>
      </c>
      <c r="G104" s="585" t="s">
        <v>167</v>
      </c>
      <c r="H104" s="586"/>
      <c r="I104" s="586"/>
      <c r="J104" s="586"/>
      <c r="K104" s="587"/>
    </row>
    <row r="105" spans="1:12" x14ac:dyDescent="0.25">
      <c r="A105" s="610"/>
      <c r="B105" s="670" t="s">
        <v>168</v>
      </c>
      <c r="C105" s="671"/>
      <c r="D105" s="472">
        <f>(C65*D65)+(C66*D66)</f>
        <v>0</v>
      </c>
      <c r="L105" s="77"/>
    </row>
    <row r="106" spans="1:12" x14ac:dyDescent="0.25">
      <c r="A106" s="610"/>
      <c r="B106" s="670" t="s">
        <v>169</v>
      </c>
      <c r="C106" s="671"/>
      <c r="D106" s="472">
        <f>C67</f>
        <v>0</v>
      </c>
      <c r="L106" s="77"/>
    </row>
    <row r="107" spans="1:12" x14ac:dyDescent="0.25">
      <c r="F107" s="77"/>
      <c r="L107" s="77"/>
    </row>
    <row r="108" spans="1:12" ht="63.75" customHeight="1" x14ac:dyDescent="0.25">
      <c r="A108" s="561" t="s">
        <v>170</v>
      </c>
      <c r="B108" s="561"/>
      <c r="C108" s="562"/>
      <c r="D108" s="563"/>
      <c r="E108" s="563"/>
      <c r="F108" s="563"/>
      <c r="G108" s="563"/>
      <c r="H108" s="563"/>
      <c r="I108" s="563"/>
      <c r="J108" s="563"/>
      <c r="K108" s="564"/>
      <c r="L108" s="77"/>
    </row>
    <row r="109" spans="1:12" x14ac:dyDescent="0.25">
      <c r="D109" s="74"/>
      <c r="F109" s="77"/>
      <c r="J109" s="74"/>
    </row>
    <row r="110" spans="1:12" x14ac:dyDescent="0.25">
      <c r="A110" s="5" t="s">
        <v>171</v>
      </c>
      <c r="B110" s="6"/>
      <c r="C110" s="6"/>
      <c r="D110" s="6"/>
      <c r="E110" s="6"/>
      <c r="F110" s="6"/>
      <c r="G110" s="6"/>
      <c r="H110" s="6"/>
      <c r="I110" s="6"/>
      <c r="J110" s="6"/>
      <c r="K110" s="78"/>
      <c r="L110" s="2"/>
    </row>
    <row r="111" spans="1:12" ht="57" customHeight="1" x14ac:dyDescent="0.25">
      <c r="A111" s="600" t="s">
        <v>172</v>
      </c>
      <c r="B111" s="601"/>
      <c r="C111" s="601"/>
      <c r="D111" s="601"/>
      <c r="E111" s="601"/>
      <c r="F111" s="601"/>
      <c r="G111" s="601"/>
      <c r="H111" s="601"/>
      <c r="I111" s="601"/>
      <c r="J111" s="601"/>
      <c r="K111" s="602"/>
      <c r="L111" s="25"/>
    </row>
    <row r="112" spans="1:12" ht="136.5" customHeight="1" x14ac:dyDescent="0.25">
      <c r="A112" s="683" t="s">
        <v>173</v>
      </c>
      <c r="B112" s="684"/>
      <c r="C112" s="684"/>
      <c r="D112" s="684"/>
      <c r="E112" s="684"/>
      <c r="F112" s="684"/>
      <c r="G112" s="684"/>
      <c r="H112" s="684"/>
      <c r="I112" s="684"/>
      <c r="J112" s="684"/>
      <c r="K112" s="685"/>
      <c r="L112" s="24"/>
    </row>
    <row r="113" spans="1:11" x14ac:dyDescent="0.25">
      <c r="F113" s="77"/>
      <c r="G113" s="77"/>
      <c r="H113" s="77"/>
      <c r="I113" s="77"/>
    </row>
    <row r="114" spans="1:11" x14ac:dyDescent="0.25">
      <c r="D114" s="230"/>
      <c r="E114" s="230"/>
      <c r="F114" s="230"/>
      <c r="G114" s="230"/>
    </row>
    <row r="115" spans="1:11" x14ac:dyDescent="0.25">
      <c r="D115" s="230"/>
      <c r="E115" s="230"/>
      <c r="F115" s="230"/>
      <c r="G115" s="230"/>
    </row>
    <row r="116" spans="1:11" x14ac:dyDescent="0.25">
      <c r="D116" s="230"/>
      <c r="E116" s="230"/>
      <c r="F116" s="230"/>
      <c r="G116" s="230"/>
    </row>
    <row r="117" spans="1:11" x14ac:dyDescent="0.25">
      <c r="B117" s="51"/>
      <c r="C117" s="51"/>
      <c r="D117" s="682" t="s">
        <v>174</v>
      </c>
      <c r="E117" s="682"/>
      <c r="F117" s="682"/>
      <c r="G117" s="682"/>
    </row>
    <row r="118" spans="1:11" x14ac:dyDescent="0.2">
      <c r="B118" s="79"/>
      <c r="C118" s="79"/>
      <c r="D118" s="672" t="s">
        <v>175</v>
      </c>
      <c r="E118" s="672"/>
      <c r="F118" s="672"/>
      <c r="G118" s="672"/>
    </row>
    <row r="119" spans="1:11" x14ac:dyDescent="0.2">
      <c r="B119" s="79"/>
      <c r="C119" s="79"/>
      <c r="D119" s="672" t="s">
        <v>176</v>
      </c>
      <c r="E119" s="672"/>
      <c r="F119" s="672"/>
      <c r="G119" s="672"/>
    </row>
    <row r="120" spans="1:11" ht="15" customHeight="1" x14ac:dyDescent="0.25">
      <c r="B120" s="2"/>
      <c r="C120" s="2"/>
      <c r="D120" s="681">
        <f>B35</f>
        <v>0</v>
      </c>
      <c r="E120" s="681"/>
      <c r="F120" s="681"/>
      <c r="G120" s="681"/>
    </row>
    <row r="122" spans="1:11" ht="16.5" customHeight="1" x14ac:dyDescent="0.2">
      <c r="A122" s="276" t="s">
        <v>177</v>
      </c>
      <c r="B122" s="150"/>
      <c r="C122" s="150"/>
      <c r="D122" s="150"/>
      <c r="E122" s="150"/>
      <c r="F122" s="150"/>
      <c r="G122" s="150"/>
      <c r="H122" s="150"/>
      <c r="I122" s="150"/>
      <c r="J122" s="150"/>
      <c r="K122" s="151"/>
    </row>
    <row r="123" spans="1:11" ht="52.5" customHeight="1" x14ac:dyDescent="0.25">
      <c r="A123" s="600" t="s">
        <v>178</v>
      </c>
      <c r="B123" s="601"/>
      <c r="C123" s="601"/>
      <c r="D123" s="601"/>
      <c r="E123" s="601"/>
      <c r="F123" s="601"/>
      <c r="G123" s="601"/>
      <c r="H123" s="601"/>
      <c r="I123" s="601"/>
      <c r="J123" s="601"/>
      <c r="K123" s="602"/>
    </row>
    <row r="124" spans="1:11" x14ac:dyDescent="0.2">
      <c r="E124" s="273" t="s">
        <v>179</v>
      </c>
      <c r="F124" s="230"/>
    </row>
    <row r="125" spans="1:11" x14ac:dyDescent="0.2">
      <c r="E125" s="273" t="s">
        <v>180</v>
      </c>
      <c r="F125" s="230"/>
    </row>
    <row r="126" spans="1:11" x14ac:dyDescent="0.2">
      <c r="D126" s="668" t="s">
        <v>181</v>
      </c>
      <c r="E126" s="668"/>
      <c r="F126" s="223"/>
    </row>
    <row r="127" spans="1:11" x14ac:dyDescent="0.2">
      <c r="D127" s="668" t="s">
        <v>182</v>
      </c>
      <c r="E127" s="668"/>
      <c r="F127" s="224"/>
    </row>
    <row r="128" spans="1:11" x14ac:dyDescent="0.2">
      <c r="E128" s="273" t="s">
        <v>183</v>
      </c>
      <c r="F128" s="224"/>
    </row>
    <row r="1048528" s="105" customFormat="1" x14ac:dyDescent="0.25"/>
    <row r="1048529" s="105" customFormat="1" x14ac:dyDescent="0.25"/>
    <row r="1048530" s="105" customFormat="1" x14ac:dyDescent="0.25"/>
    <row r="1048531" s="105" customFormat="1" x14ac:dyDescent="0.25"/>
    <row r="1048532" s="105" customFormat="1" x14ac:dyDescent="0.25"/>
    <row r="1048533" s="105" customFormat="1" x14ac:dyDescent="0.25"/>
    <row r="1048534" s="105" customFormat="1" x14ac:dyDescent="0.25"/>
    <row r="1048535" s="105" customFormat="1" x14ac:dyDescent="0.25"/>
    <row r="1048536" s="105" customFormat="1" x14ac:dyDescent="0.25"/>
    <row r="1048537" s="105" customFormat="1" x14ac:dyDescent="0.25"/>
    <row r="1048538" s="105" customFormat="1" x14ac:dyDescent="0.25"/>
    <row r="1048539" s="105" customFormat="1" x14ac:dyDescent="0.25"/>
    <row r="1048540" s="105" customFormat="1" x14ac:dyDescent="0.25"/>
    <row r="1048541" s="105" customFormat="1" x14ac:dyDescent="0.25"/>
    <row r="1048542" s="105" customFormat="1" x14ac:dyDescent="0.25"/>
    <row r="1048543" s="105" customFormat="1" x14ac:dyDescent="0.25"/>
    <row r="1048544" s="105" customFormat="1" x14ac:dyDescent="0.25"/>
    <row r="1048545" s="105" customFormat="1" x14ac:dyDescent="0.25"/>
    <row r="1048546" s="105" customFormat="1" x14ac:dyDescent="0.25"/>
    <row r="1048547" s="105" customFormat="1" x14ac:dyDescent="0.25"/>
    <row r="1048548" s="105" customFormat="1" x14ac:dyDescent="0.25"/>
    <row r="1048549" s="105" customFormat="1" x14ac:dyDescent="0.25"/>
    <row r="1048550" s="105" customFormat="1" x14ac:dyDescent="0.25"/>
    <row r="1048551" s="105" customFormat="1" x14ac:dyDescent="0.25"/>
    <row r="1048552" s="105" customFormat="1" x14ac:dyDescent="0.25"/>
    <row r="1048553" s="105" customFormat="1" x14ac:dyDescent="0.25"/>
    <row r="1048554" s="105" customFormat="1" x14ac:dyDescent="0.25"/>
    <row r="1048555" s="105" customFormat="1" x14ac:dyDescent="0.25"/>
    <row r="1048556" s="105" customFormat="1" x14ac:dyDescent="0.25"/>
    <row r="1048557" s="105" customFormat="1" x14ac:dyDescent="0.25"/>
    <row r="1048558" s="105" customFormat="1" x14ac:dyDescent="0.25"/>
    <row r="1048559" s="105" customFormat="1" x14ac:dyDescent="0.25"/>
    <row r="1048560" s="105" customFormat="1" x14ac:dyDescent="0.25"/>
    <row r="1048561" s="105" customFormat="1" x14ac:dyDescent="0.25"/>
    <row r="1048562" s="105" customFormat="1" x14ac:dyDescent="0.25"/>
    <row r="1048563" s="105" customFormat="1" x14ac:dyDescent="0.25"/>
    <row r="1048564" s="105" customFormat="1" x14ac:dyDescent="0.25"/>
    <row r="1048565" s="105" customFormat="1" x14ac:dyDescent="0.25"/>
    <row r="1048566" s="105" customFormat="1" x14ac:dyDescent="0.25"/>
    <row r="1048567" s="105" customFormat="1" x14ac:dyDescent="0.25"/>
    <row r="1048568" s="105" customFormat="1" x14ac:dyDescent="0.25"/>
    <row r="1048569" s="105" customFormat="1" x14ac:dyDescent="0.25"/>
    <row r="1048570" s="105" customFormat="1" x14ac:dyDescent="0.25"/>
    <row r="1048571" s="105" customFormat="1" x14ac:dyDescent="0.25"/>
    <row r="1048572" s="105" customFormat="1" x14ac:dyDescent="0.25"/>
    <row r="1048573" s="105" customFormat="1" x14ac:dyDescent="0.25"/>
  </sheetData>
  <sheetProtection algorithmName="SHA-512" hashValue="S3+/0xliMFxvLyEkpcLuMfYsatji8KIAkCce+0p8kDN1uq1oui4q08+9/AXhD3uS9cEzPvNhpoqTFK0olG4gBA==" saltValue="Z/NXCqcR1KCYAevm0/4sKA==" spinCount="100000" sheet="1" formatCells="0"/>
  <mergeCells count="114">
    <mergeCell ref="D118:G118"/>
    <mergeCell ref="F65:G65"/>
    <mergeCell ref="F66:G66"/>
    <mergeCell ref="B104:C104"/>
    <mergeCell ref="A97:A101"/>
    <mergeCell ref="A103:A106"/>
    <mergeCell ref="F67:G67"/>
    <mergeCell ref="F68:G68"/>
    <mergeCell ref="C79:D79"/>
    <mergeCell ref="F79:G79"/>
    <mergeCell ref="B99:C99"/>
    <mergeCell ref="A88:B88"/>
    <mergeCell ref="C88:H88"/>
    <mergeCell ref="A89:B89"/>
    <mergeCell ref="A74:B74"/>
    <mergeCell ref="G102:H102"/>
    <mergeCell ref="G99:H99"/>
    <mergeCell ref="F73:G73"/>
    <mergeCell ref="G100:H100"/>
    <mergeCell ref="A70:B70"/>
    <mergeCell ref="A73:B73"/>
    <mergeCell ref="B106:C106"/>
    <mergeCell ref="C89:H89"/>
    <mergeCell ref="A79:B79"/>
    <mergeCell ref="D127:E127"/>
    <mergeCell ref="G95:K95"/>
    <mergeCell ref="G96:H96"/>
    <mergeCell ref="G97:H97"/>
    <mergeCell ref="D119:G119"/>
    <mergeCell ref="F72:G72"/>
    <mergeCell ref="G101:H101"/>
    <mergeCell ref="F74:G74"/>
    <mergeCell ref="F78:G78"/>
    <mergeCell ref="A85:K85"/>
    <mergeCell ref="A87:B87"/>
    <mergeCell ref="C87:H87"/>
    <mergeCell ref="B95:C95"/>
    <mergeCell ref="B97:C97"/>
    <mergeCell ref="B98:C98"/>
    <mergeCell ref="B101:C101"/>
    <mergeCell ref="B103:C103"/>
    <mergeCell ref="A123:K123"/>
    <mergeCell ref="B105:C105"/>
    <mergeCell ref="D126:E126"/>
    <mergeCell ref="D120:G120"/>
    <mergeCell ref="D117:G117"/>
    <mergeCell ref="A112:K112"/>
    <mergeCell ref="A111:K111"/>
    <mergeCell ref="J20:K20"/>
    <mergeCell ref="D20:E20"/>
    <mergeCell ref="D26:E26"/>
    <mergeCell ref="J26:K26"/>
    <mergeCell ref="J23:K23"/>
    <mergeCell ref="J22:K22"/>
    <mergeCell ref="D22:E22"/>
    <mergeCell ref="D23:E23"/>
    <mergeCell ref="D28:E28"/>
    <mergeCell ref="J28:K28"/>
    <mergeCell ref="A67:B67"/>
    <mergeCell ref="A65:B65"/>
    <mergeCell ref="A66:B66"/>
    <mergeCell ref="A38:E40"/>
    <mergeCell ref="A61:B62"/>
    <mergeCell ref="F62:G62"/>
    <mergeCell ref="A90:B90"/>
    <mergeCell ref="C90:H90"/>
    <mergeCell ref="H50:K50"/>
    <mergeCell ref="A72:B72"/>
    <mergeCell ref="C53:J56"/>
    <mergeCell ref="A53:B56"/>
    <mergeCell ref="F75:G75"/>
    <mergeCell ref="A2:K2"/>
    <mergeCell ref="A3:K3"/>
    <mergeCell ref="A4:K4"/>
    <mergeCell ref="A5:K5"/>
    <mergeCell ref="A13:B14"/>
    <mergeCell ref="A9:B9"/>
    <mergeCell ref="A10:B10"/>
    <mergeCell ref="A11:B11"/>
    <mergeCell ref="H10:K10"/>
    <mergeCell ref="H11:K11"/>
    <mergeCell ref="C10:F10"/>
    <mergeCell ref="C11:F11"/>
    <mergeCell ref="I14:K14"/>
    <mergeCell ref="C13:E13"/>
    <mergeCell ref="H9:K9"/>
    <mergeCell ref="C9:F9"/>
    <mergeCell ref="A8:K8"/>
    <mergeCell ref="C14:E14"/>
    <mergeCell ref="I13:K13"/>
    <mergeCell ref="A108:B108"/>
    <mergeCell ref="C108:K108"/>
    <mergeCell ref="A82:B82"/>
    <mergeCell ref="C82:G82"/>
    <mergeCell ref="C16:E16"/>
    <mergeCell ref="I16:K16"/>
    <mergeCell ref="A81:B81"/>
    <mergeCell ref="C81:G81"/>
    <mergeCell ref="C17:E17"/>
    <mergeCell ref="A16:B17"/>
    <mergeCell ref="I17:K17"/>
    <mergeCell ref="B100:C100"/>
    <mergeCell ref="D29:E29"/>
    <mergeCell ref="J29:K29"/>
    <mergeCell ref="A71:B71"/>
    <mergeCell ref="G104:K104"/>
    <mergeCell ref="A45:B47"/>
    <mergeCell ref="A49:B51"/>
    <mergeCell ref="A33:K33"/>
    <mergeCell ref="A59:K59"/>
    <mergeCell ref="A93:K93"/>
    <mergeCell ref="G98:H98"/>
    <mergeCell ref="A76:B76"/>
    <mergeCell ref="A78:B78"/>
  </mergeCells>
  <conditionalFormatting sqref="D95">
    <cfRule type="cellIs" dxfId="19" priority="2" operator="greaterThan">
      <formula>250</formula>
    </cfRule>
  </conditionalFormatting>
  <dataValidations count="15">
    <dataValidation type="date" allowBlank="1" showInputMessage="1" showErrorMessage="1" sqref="D120:G120 F127:F128" xr:uid="{C31C43B6-DCFD-484C-B088-F27BFE0FE931}">
      <formula1>43831</formula1>
      <formula2>73415</formula2>
    </dataValidation>
    <dataValidation allowBlank="1" showInputMessage="1" showErrorMessage="1" promptTitle="Information" prompt="The name in the certificate should match the name of the registration in the Certification Platform (RACP). Please register your organization such as: COOPERATIVE X or ASSOCIATION OF PRODUCERS Y." sqref="G10" xr:uid="{3CC82395-6978-427C-86C3-17C0EA081466}"/>
    <dataValidation allowBlank="1" showInputMessage="1" showErrorMessage="1" promptTitle="Definition" prompt="Workers who perform work for a certified group. This includes Group Management staff (such as internal inspectors and office personel working for the Group Management), workers at central locations of production, processing and maintance sites." sqref="F72:G72" xr:uid="{42346AFA-EA70-4AEC-B6B6-E0712506A8FF}"/>
    <dataValidation type="list" allowBlank="1" showInputMessage="1" showErrorMessage="1" sqref="I38:K38" xr:uid="{F1FC457B-44E8-4960-B3C9-6CE2468D25B5}">
      <formula1>INDIRECT(I37)</formula1>
    </dataValidation>
    <dataValidation allowBlank="1" showInputMessage="1" showErrorMessage="1" promptTitle="Guidance" prompt="You obtain this upon registration in the Rainforest Alliance Certification Platform. Please add &quot;(RA_000XXXXXXXX)." sqref="A36" xr:uid="{21BAF968-919E-477A-A7FB-64E4E493544C}"/>
    <dataValidation type="date" allowBlank="1" showInputMessage="1" showErrorMessage="1" sqref="B35 C76" xr:uid="{E07FA850-7634-4FA8-BF8E-7463C45A4E8E}">
      <formula1>44317</formula1>
      <formula2>73050</formula2>
    </dataValidation>
    <dataValidation type="date" allowBlank="1" showInputMessage="1" showErrorMessage="1" sqref="I43:K46 H44:H46" xr:uid="{C978C629-7267-4A09-88A4-F9D7D61F0E42}">
      <formula1>44378</formula1>
      <formula2>73050</formula2>
    </dataValidation>
    <dataValidation allowBlank="1" showInputMessage="1" showErrorMessage="1" promptTitle="Definition" prompt="This refers to workers that perform non-administrative tasks at group management level, such as workers in warehouses, procesing units and spraying tems. This should not include workers are group member level." sqref="F73:G73" xr:uid="{65E1BB10-BD19-4747-873D-8A8B71B4CE4C}"/>
    <dataValidation allowBlank="1" showInputMessage="1" showErrorMessage="1" promptTitle="Guidance" prompt="Please indicate name, contacts, phone, email of the union and the number of affiliated workers to this union." sqref="A90:B90" xr:uid="{8A3386FD-14E1-4158-9D17-BF1D19360E16}"/>
    <dataValidation allowBlank="1" showInputMessage="1" showErrorMessage="1" promptTitle="Guidance" prompt="If you wish to select more than one tracebility level for the site, please select the highest one once it  covers the lower traceability levels.(e.g. select IP if you are working with IP, Mixed IP and Segregation). For more information, check Annex S6" sqref="G47" xr:uid="{38508781-F6F0-435F-9EB3-45679B44A14C}"/>
    <dataValidation allowBlank="1" showInputMessage="1" showErrorMessage="1" promptTitle="Guidance" prompt="In some countries and for some crops, government agencies assign an individual ID number to producers or farms. When this is the case, such ID must be recorded here." sqref="G9" xr:uid="{FECED9CE-679D-47D5-A277-CD5FCD14A7F2}"/>
    <dataValidation allowBlank="1" showInputMessage="1" showErrorMessage="1" promptTitle="Guidance" prompt="Please include migrant workers of the whole certification scope, including permanent and temporary workers of group members, at the group management, and the ones contracted through labor providers," sqref="F74:G75" xr:uid="{6194EA3E-3394-4C37-AF6F-C574B8F10642}"/>
    <dataValidation allowBlank="1" showInputMessage="1" showErrorMessage="1" promptTitle="Guidance" prompt="Indicate if you are going through your first audit, or through any transition audit, under the 2020 Rainforest Alliance Certification Program." sqref="C35" xr:uid="{416A71ED-849E-420D-B236-727D475812BD}"/>
    <dataValidation allowBlank="1" showInputMessage="1" showErrorMessage="1" promptTitle="Guidance" prompt="Please indicate their names and contact details (e-mail and/or telephone number) to ensure they can be contacted." sqref="A87:B88" xr:uid="{19D64263-4464-4AFB-8C01-BB76A00B765F}"/>
    <dataValidation allowBlank="1" showInputMessage="1" showErrorMessage="1" promptTitle="Guidance" prompt="Please indicate in free text: 1) The number of shifts your organization works and 2) the start and end time these shifts operate." sqref="A82:B82" xr:uid="{1EE42D9C-95B6-4231-BE30-A61D61DCB85D}"/>
  </dataValidations>
  <pageMargins left="0.511811024" right="0.511811024" top="0.78740157499999996" bottom="0.78740157499999996" header="0.31496062000000002" footer="0.31496062000000002"/>
  <pageSetup orientation="portrait" verticalDpi="1200" r:id="rId1"/>
  <drawing r:id="rId2"/>
  <extLst>
    <ext xmlns:x14="http://schemas.microsoft.com/office/spreadsheetml/2009/9/main" uri="{78C0D931-6437-407d-A8EE-F0AAD7539E65}">
      <x14:conditionalFormattings>
        <x14:conditionalFormatting xmlns:xm="http://schemas.microsoft.com/office/excel/2006/main">
          <x14:cfRule type="expression" priority="1" id="{6C931128-7802-444C-8F8B-6ED6D2B87FFC}">
            <xm:f>'https://raorg.sharepoint.com/sites/StandardsAssurance/Shared Documents/4. Global Quality of Implementation/LATAM/A.Brazil and South America/6.New Standard 2020/3.RA 2020 Templates/Version 1.1/[210326_Templates_Groups_v1.1.xlsx]Factors'!#REF!=2</xm:f>
            <x14:dxf>
              <fill>
                <patternFill>
                  <bgColor rgb="FFFF7373"/>
                </patternFill>
              </fill>
            </x14:dxf>
          </x14:cfRule>
          <xm:sqref>D50:E50</xm:sqref>
        </x14:conditionalFormatting>
        <x14:conditionalFormatting xmlns:xm="http://schemas.microsoft.com/office/excel/2006/main">
          <x14:cfRule type="cellIs" priority="139" operator="equal" id="{6265C919-90AA-435D-B21A-D858CF2F957E}">
            <xm:f>'Hidden Lists'!$F$29</xm:f>
            <x14:dxf>
              <font>
                <color rgb="FF9C0006"/>
              </font>
              <fill>
                <patternFill>
                  <bgColor rgb="FFFFC7CE"/>
                </patternFill>
              </fill>
            </x14:dxf>
          </x14:cfRule>
          <xm:sqref>F126</xm:sqref>
        </x14:conditionalFormatting>
      </x14:conditionalFormattings>
    </ext>
    <ext xmlns:x14="http://schemas.microsoft.com/office/spreadsheetml/2009/9/main" uri="{CCE6A557-97BC-4b89-ADB6-D9C93CAAB3DF}">
      <x14:dataValidations xmlns:xm="http://schemas.microsoft.com/office/excel/2006/main" count="8">
        <x14:dataValidation type="list" allowBlank="1" showInputMessage="1" showErrorMessage="1" xr:uid="{A200E0A7-7B5D-4EA1-9590-EA51DBCCC084}">
          <x14:formula1>
            <xm:f>'Hidden Lists'!$K$23:$K$36</xm:f>
          </x14:formula1>
          <xm:sqref>D35</xm:sqref>
        </x14:dataValidation>
        <x14:dataValidation type="list" allowBlank="1" showInputMessage="1" showErrorMessage="1" xr:uid="{F119FC2B-BE48-41C6-9840-6646B5CF572A}">
          <x14:formula1>
            <xm:f>'Hidden Lists'!$A$3:$A$198</xm:f>
          </x14:formula1>
          <xm:sqref>I14 I17</xm:sqref>
        </x14:dataValidation>
        <x14:dataValidation type="list" allowBlank="1" showInputMessage="1" showErrorMessage="1" xr:uid="{0C76FE26-F0CF-4A5F-8A1E-41E28252CBE4}">
          <x14:formula1>
            <xm:f>'Crop List'!$E$3:$E$10</xm:f>
          </x14:formula1>
          <xm:sqref>H37:K37</xm:sqref>
        </x14:dataValidation>
        <x14:dataValidation type="list" allowBlank="1" showInputMessage="1" showErrorMessage="1" xr:uid="{509D622D-DE30-4B5D-9082-6FC971F4DB13}">
          <x14:formula1>
            <xm:f>'Hidden Lists'!$F$3:$F$4</xm:f>
          </x14:formula1>
          <xm:sqref>C78 F124:F125</xm:sqref>
        </x14:dataValidation>
        <x14:dataValidation type="list" allowBlank="1" showInputMessage="1" showErrorMessage="1" xr:uid="{D65B8E9A-7938-4C86-B9DE-D0D12439300B}">
          <x14:formula1>
            <xm:f>'Hidden Lists'!$F$28:$F$29</xm:f>
          </x14:formula1>
          <xm:sqref>F126</xm:sqref>
        </x14:dataValidation>
        <x14:dataValidation type="list" allowBlank="1" showInputMessage="1" showErrorMessage="1" xr:uid="{C5772DCD-821E-43FD-A3BE-1317EB00C0E8}">
          <x14:formula1>
            <xm:f>'Hidden Lists'!$C$10:$C$18</xm:f>
          </x14:formula1>
          <xm:sqref>D36</xm:sqref>
        </x14:dataValidation>
        <x14:dataValidation type="list" allowBlank="1" showInputMessage="1" showErrorMessage="1" xr:uid="{7A2AB00E-F7F8-4EBD-A4AA-DB640BBDB46B}">
          <x14:formula1>
            <xm:f>'Hidden Lists'!$F$11:$F$12</xm:f>
          </x14:formula1>
          <xm:sqref>K97:K102</xm:sqref>
        </x14:dataValidation>
        <x14:dataValidation type="list" allowBlank="1" showInputMessage="1" showErrorMessage="1" xr:uid="{FAD56179-EAE3-4B8E-A7A4-1E52508DAC85}">
          <x14:formula1>
            <xm:f>'Hidden Lists'!$I$26:$I$29</xm:f>
          </x14:formula1>
          <xm:sqref>H47:K47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6C5E-D425-4FD2-B978-930DA1E16A83}">
  <sheetPr codeName="Sheet4">
    <tabColor rgb="FF94BA29"/>
  </sheetPr>
  <dimension ref="A1:P166"/>
  <sheetViews>
    <sheetView topLeftCell="A15" zoomScale="80" zoomScaleNormal="80" workbookViewId="0">
      <selection activeCell="B89" sqref="B89"/>
    </sheetView>
  </sheetViews>
  <sheetFormatPr defaultColWidth="9.140625" defaultRowHeight="13.5" x14ac:dyDescent="0.25"/>
  <cols>
    <col min="1" max="1" width="33.140625" style="7" customWidth="1"/>
    <col min="2" max="2" width="25" style="7" customWidth="1"/>
    <col min="3" max="3" width="28.5703125" style="7" customWidth="1"/>
    <col min="4" max="4" width="33.7109375" style="7" customWidth="1"/>
    <col min="5" max="5" width="30" style="7" customWidth="1"/>
    <col min="6" max="9" width="9.140625" style="96"/>
    <col min="10" max="10" width="9.140625" style="7" customWidth="1"/>
    <col min="11" max="16384" width="9.140625" style="7"/>
  </cols>
  <sheetData>
    <row r="1" spans="1:13" x14ac:dyDescent="0.25">
      <c r="A1" s="55"/>
      <c r="B1" s="56"/>
      <c r="C1" s="56"/>
      <c r="D1" s="80"/>
      <c r="E1" s="146" t="str">
        <f>'1. Application Form'!K1</f>
        <v>Version 2.1 July 2023</v>
      </c>
      <c r="J1" s="46"/>
      <c r="K1" s="46"/>
      <c r="L1" s="46"/>
    </row>
    <row r="2" spans="1:13" ht="20.25" x14ac:dyDescent="0.25">
      <c r="A2" s="611" t="s">
        <v>250</v>
      </c>
      <c r="B2" s="612"/>
      <c r="C2" s="612"/>
      <c r="D2" s="612"/>
      <c r="E2" s="613"/>
      <c r="J2" s="46"/>
      <c r="K2" s="46"/>
      <c r="L2" s="46"/>
    </row>
    <row r="3" spans="1:13" ht="36.75" customHeight="1" x14ac:dyDescent="0.25">
      <c r="A3" s="614" t="str">
        <f>'1. Application Form'!A3:K3</f>
        <v>For Farm Certificate Holders &amp; Applicants
Group certification</v>
      </c>
      <c r="B3" s="730"/>
      <c r="C3" s="730"/>
      <c r="D3" s="730"/>
      <c r="E3" s="731"/>
      <c r="J3" s="46"/>
      <c r="K3" s="46"/>
      <c r="L3" s="46"/>
      <c r="M3" s="46"/>
    </row>
    <row r="4" spans="1:13" ht="14.25" x14ac:dyDescent="0.25">
      <c r="A4" s="617" t="str">
        <f>'1. Application Form'!A4:K4</f>
        <v>Sustainable Agriculture Standard 2020</v>
      </c>
      <c r="B4" s="618"/>
      <c r="C4" s="618"/>
      <c r="D4" s="618"/>
      <c r="E4" s="619"/>
      <c r="J4" s="46"/>
      <c r="K4" s="46"/>
      <c r="L4" s="46"/>
      <c r="M4" s="46"/>
    </row>
    <row r="5" spans="1:13" x14ac:dyDescent="0.25">
      <c r="J5" s="46"/>
      <c r="K5" s="46"/>
      <c r="L5" s="46"/>
      <c r="M5" s="46"/>
    </row>
    <row r="6" spans="1:13" x14ac:dyDescent="0.25">
      <c r="A6" s="58" t="s">
        <v>251</v>
      </c>
      <c r="B6" s="56"/>
      <c r="C6" s="56"/>
      <c r="D6" s="56"/>
      <c r="E6" s="59"/>
      <c r="J6" s="46"/>
      <c r="K6" s="46"/>
      <c r="L6" s="46"/>
      <c r="M6" s="46"/>
    </row>
    <row r="7" spans="1:13" x14ac:dyDescent="0.25">
      <c r="A7" s="732" t="s">
        <v>252</v>
      </c>
      <c r="B7" s="603"/>
      <c r="C7" s="603"/>
      <c r="D7" s="603"/>
      <c r="E7" s="604"/>
      <c r="J7" s="46"/>
      <c r="K7" s="46"/>
      <c r="L7" s="46"/>
      <c r="M7" s="46"/>
    </row>
    <row r="8" spans="1:13" ht="26.25" customHeight="1" x14ac:dyDescent="0.25">
      <c r="A8" s="736" t="s">
        <v>253</v>
      </c>
      <c r="B8" s="737"/>
      <c r="C8" s="733">
        <f>'1. Application Form'!H10</f>
        <v>0</v>
      </c>
      <c r="D8" s="734"/>
      <c r="E8" s="735"/>
      <c r="J8" s="46"/>
      <c r="K8" s="46"/>
      <c r="L8" s="46"/>
      <c r="M8" s="46"/>
    </row>
    <row r="9" spans="1:13" x14ac:dyDescent="0.25">
      <c r="A9" s="624" t="s">
        <v>254</v>
      </c>
      <c r="B9" s="741"/>
      <c r="C9" s="738">
        <f>'1. Application Form'!C9</f>
        <v>0</v>
      </c>
      <c r="D9" s="739"/>
      <c r="E9" s="740"/>
      <c r="J9" s="46"/>
      <c r="K9" s="46"/>
      <c r="L9" s="46"/>
      <c r="M9" s="46"/>
    </row>
    <row r="10" spans="1:13" x14ac:dyDescent="0.25">
      <c r="A10" s="29"/>
      <c r="B10" s="30"/>
      <c r="C10" s="29"/>
      <c r="D10" s="29"/>
      <c r="E10" s="29"/>
      <c r="J10" s="46"/>
      <c r="K10" s="46"/>
      <c r="L10" s="46"/>
      <c r="M10" s="46"/>
    </row>
    <row r="11" spans="1:13" ht="15" customHeight="1" x14ac:dyDescent="0.25">
      <c r="A11" s="33" t="s">
        <v>255</v>
      </c>
      <c r="B11" s="738">
        <f>'1. Application Form'!C13</f>
        <v>0</v>
      </c>
      <c r="C11" s="739"/>
      <c r="D11" s="739"/>
      <c r="E11" s="740"/>
      <c r="J11" s="46"/>
      <c r="K11" s="46"/>
      <c r="L11" s="46"/>
      <c r="M11" s="46"/>
    </row>
    <row r="12" spans="1:13" x14ac:dyDescent="0.25">
      <c r="A12" s="34" t="s">
        <v>55</v>
      </c>
      <c r="B12" s="172">
        <f>'1. Application Form'!I13</f>
        <v>0</v>
      </c>
      <c r="C12" s="37" t="s">
        <v>54</v>
      </c>
      <c r="D12" s="172">
        <f>'1. Application Form'!G13</f>
        <v>0</v>
      </c>
      <c r="E12" s="29"/>
      <c r="J12" s="46"/>
      <c r="K12" s="46"/>
      <c r="L12" s="46"/>
      <c r="M12" s="46"/>
    </row>
    <row r="13" spans="1:13" x14ac:dyDescent="0.25">
      <c r="A13" s="35" t="s">
        <v>57</v>
      </c>
      <c r="B13" s="172">
        <f>'1. Application Form'!I14</f>
        <v>0</v>
      </c>
      <c r="C13" s="29"/>
      <c r="D13" s="29"/>
      <c r="E13" s="29"/>
      <c r="J13" s="46"/>
      <c r="K13" s="46"/>
      <c r="L13" s="46"/>
      <c r="M13" s="46"/>
    </row>
    <row r="14" spans="1:13" x14ac:dyDescent="0.25">
      <c r="A14" s="30"/>
      <c r="B14" s="29"/>
      <c r="C14" s="29"/>
      <c r="D14" s="29"/>
      <c r="E14" s="29"/>
      <c r="J14" s="46"/>
      <c r="K14" s="46"/>
      <c r="L14" s="46"/>
      <c r="M14" s="46"/>
    </row>
    <row r="15" spans="1:13" ht="15" customHeight="1" x14ac:dyDescent="0.2">
      <c r="A15" s="53" t="s">
        <v>256</v>
      </c>
      <c r="B15" s="742" t="str">
        <f>_xlfn.CONCAT('1. Application Form'!H20," ",'1. Application Form'!J20:K20)</f>
        <v xml:space="preserve"> </v>
      </c>
      <c r="C15" s="743"/>
      <c r="D15" s="744"/>
      <c r="E15" s="29"/>
      <c r="J15" s="46"/>
      <c r="K15" s="46"/>
      <c r="L15" s="46"/>
      <c r="M15" s="46"/>
    </row>
    <row r="16" spans="1:13" x14ac:dyDescent="0.25">
      <c r="A16" s="27" t="s">
        <v>64</v>
      </c>
      <c r="B16" s="171">
        <f>'1. Application Form'!H22</f>
        <v>0</v>
      </c>
      <c r="C16" s="31" t="s">
        <v>67</v>
      </c>
      <c r="D16" s="172">
        <f>'1. Application Form'!J23</f>
        <v>0</v>
      </c>
      <c r="E16" s="29"/>
      <c r="J16" s="46"/>
      <c r="K16" s="46"/>
      <c r="L16" s="46"/>
      <c r="M16" s="46"/>
    </row>
    <row r="17" spans="1:13" x14ac:dyDescent="0.25">
      <c r="A17" s="29"/>
      <c r="B17" s="29"/>
      <c r="C17" s="29"/>
      <c r="D17" s="173"/>
      <c r="E17" s="29"/>
      <c r="J17" s="46"/>
      <c r="K17" s="46"/>
      <c r="L17" s="46"/>
      <c r="M17" s="46"/>
    </row>
    <row r="18" spans="1:13" ht="25.5" x14ac:dyDescent="0.25">
      <c r="A18" s="152" t="s">
        <v>257</v>
      </c>
      <c r="B18" s="225"/>
      <c r="C18" s="29"/>
      <c r="D18" s="29"/>
      <c r="E18" s="29"/>
      <c r="J18" s="46"/>
      <c r="K18" s="46"/>
      <c r="L18" s="46"/>
      <c r="M18" s="46"/>
    </row>
    <row r="19" spans="1:13" x14ac:dyDescent="0.25">
      <c r="A19" s="29"/>
      <c r="B19" s="29"/>
      <c r="C19" s="29"/>
      <c r="D19" s="29"/>
      <c r="E19" s="29"/>
      <c r="J19" s="46"/>
      <c r="K19" s="46"/>
      <c r="L19" s="46"/>
      <c r="M19" s="46"/>
    </row>
    <row r="20" spans="1:13" x14ac:dyDescent="0.25">
      <c r="A20" s="58" t="s">
        <v>258</v>
      </c>
      <c r="B20" s="56"/>
      <c r="C20" s="56"/>
      <c r="D20" s="56"/>
      <c r="E20" s="59"/>
      <c r="J20" s="46"/>
      <c r="K20" s="46"/>
      <c r="L20" s="46"/>
      <c r="M20" s="46"/>
    </row>
    <row r="21" spans="1:13" ht="51" customHeight="1" x14ac:dyDescent="0.25">
      <c r="A21" s="600" t="s">
        <v>259</v>
      </c>
      <c r="B21" s="603"/>
      <c r="C21" s="603"/>
      <c r="D21" s="603"/>
      <c r="E21" s="604"/>
      <c r="J21" s="46"/>
      <c r="K21" s="46"/>
      <c r="L21" s="46"/>
      <c r="M21" s="46"/>
    </row>
    <row r="22" spans="1:13" x14ac:dyDescent="0.25">
      <c r="J22" s="46"/>
      <c r="K22" s="46"/>
      <c r="L22" s="46"/>
      <c r="M22" s="46"/>
    </row>
    <row r="23" spans="1:13" x14ac:dyDescent="0.25">
      <c r="A23" s="152" t="s">
        <v>260</v>
      </c>
      <c r="B23" s="225"/>
      <c r="D23" s="81" t="s">
        <v>261</v>
      </c>
      <c r="E23" s="167"/>
      <c r="J23" s="46"/>
      <c r="K23" s="46"/>
      <c r="L23" s="46"/>
      <c r="M23" s="46"/>
    </row>
    <row r="24" spans="1:13" x14ac:dyDescent="0.25">
      <c r="A24" s="81" t="s">
        <v>262</v>
      </c>
      <c r="B24" s="475" t="str">
        <f>'1. Application Form'!B37</f>
        <v>Farm</v>
      </c>
      <c r="D24" s="598" t="s">
        <v>263</v>
      </c>
      <c r="E24" s="599"/>
      <c r="J24" s="46"/>
      <c r="K24" s="46"/>
      <c r="L24" s="46"/>
      <c r="M24" s="46"/>
    </row>
    <row r="25" spans="1:13" ht="13.5" customHeight="1" x14ac:dyDescent="0.25">
      <c r="A25" s="63" t="s">
        <v>75</v>
      </c>
      <c r="B25" s="141"/>
      <c r="D25" s="73" t="str">
        <f>'Hidden Lists'!C3</f>
        <v>Core Requirements</v>
      </c>
      <c r="E25" s="9"/>
      <c r="J25" s="46"/>
      <c r="K25" s="46"/>
      <c r="L25" s="46"/>
      <c r="M25" s="46"/>
    </row>
    <row r="26" spans="1:13" ht="15" customHeight="1" x14ac:dyDescent="0.25">
      <c r="D26" s="391" t="str">
        <f>'Hidden Lists'!C4</f>
        <v>Mandatory Improvements</v>
      </c>
      <c r="E26" s="9"/>
      <c r="J26" s="46"/>
      <c r="K26" s="46"/>
      <c r="L26" s="46"/>
      <c r="M26" s="46"/>
    </row>
    <row r="27" spans="1:13" ht="13.5" customHeight="1" x14ac:dyDescent="0.25">
      <c r="D27" s="73" t="str">
        <f>'Hidden Lists'!C5</f>
        <v>Self-selected Improvements</v>
      </c>
      <c r="E27" s="9"/>
      <c r="J27" s="46"/>
      <c r="K27" s="46"/>
      <c r="L27" s="46"/>
      <c r="M27" s="46"/>
    </row>
    <row r="28" spans="1:13" ht="15" customHeight="1" x14ac:dyDescent="0.25">
      <c r="A28" s="82" t="s">
        <v>264</v>
      </c>
      <c r="B28" s="83" t="s">
        <v>265</v>
      </c>
      <c r="D28" s="73" t="str">
        <f>'Hidden Lists'!C6</f>
        <v>Mandatory Smart Meters</v>
      </c>
      <c r="E28" s="9"/>
      <c r="J28" s="46"/>
      <c r="K28" s="46"/>
      <c r="L28" s="46"/>
      <c r="M28" s="46"/>
    </row>
    <row r="29" spans="1:13" ht="15" customHeight="1" x14ac:dyDescent="0.25">
      <c r="A29" s="479">
        <f>'1. Application Form'!H38</f>
        <v>0</v>
      </c>
      <c r="B29" s="480">
        <f>'1. Application Form'!H42</f>
        <v>0</v>
      </c>
      <c r="D29" s="73" t="str">
        <f>'Hidden Lists'!C7</f>
        <v>Self-Selected Smart Meters</v>
      </c>
      <c r="E29" s="9"/>
      <c r="J29" s="46"/>
      <c r="K29" s="46"/>
      <c r="L29" s="46"/>
      <c r="M29" s="46"/>
    </row>
    <row r="30" spans="1:13" ht="15" customHeight="1" x14ac:dyDescent="0.25">
      <c r="A30" s="481">
        <f>'1. Application Form'!I38</f>
        <v>0</v>
      </c>
      <c r="B30" s="482">
        <f>'1. Application Form'!I42</f>
        <v>0</v>
      </c>
      <c r="J30" s="46"/>
      <c r="K30" s="46"/>
      <c r="L30" s="46"/>
      <c r="M30" s="46"/>
    </row>
    <row r="31" spans="1:13" x14ac:dyDescent="0.25">
      <c r="A31" s="483">
        <f>'1. Application Form'!J38</f>
        <v>0</v>
      </c>
      <c r="B31" s="482">
        <f>'1. Application Form'!J42</f>
        <v>0</v>
      </c>
      <c r="D31" s="155" t="s">
        <v>266</v>
      </c>
      <c r="E31" s="167"/>
      <c r="J31" s="46"/>
      <c r="K31" s="46"/>
      <c r="L31" s="46"/>
      <c r="M31" s="46"/>
    </row>
    <row r="32" spans="1:13" x14ac:dyDescent="0.25">
      <c r="A32" s="483">
        <f>'1. Application Form'!K38</f>
        <v>0</v>
      </c>
      <c r="B32" s="482">
        <f>'1. Application Form'!K42</f>
        <v>0</v>
      </c>
      <c r="D32" s="155" t="s">
        <v>267</v>
      </c>
      <c r="E32" s="167"/>
      <c r="J32" s="46"/>
      <c r="K32" s="46"/>
      <c r="L32" s="46"/>
      <c r="M32" s="46"/>
    </row>
    <row r="33" spans="1:13" x14ac:dyDescent="0.25">
      <c r="A33" s="84"/>
      <c r="B33" s="85"/>
      <c r="D33" s="155" t="s">
        <v>268</v>
      </c>
      <c r="E33" s="167"/>
      <c r="J33" s="46"/>
      <c r="K33" s="46"/>
      <c r="L33" s="46"/>
      <c r="M33" s="46"/>
    </row>
    <row r="34" spans="1:13" x14ac:dyDescent="0.25">
      <c r="A34" s="84"/>
      <c r="B34" s="85"/>
      <c r="J34" s="46"/>
      <c r="K34" s="46"/>
      <c r="L34" s="46"/>
      <c r="M34" s="46"/>
    </row>
    <row r="35" spans="1:13" ht="30" customHeight="1" x14ac:dyDescent="0.25">
      <c r="A35" s="33" t="s">
        <v>269</v>
      </c>
      <c r="B35" s="747"/>
      <c r="C35" s="748"/>
      <c r="D35" s="748"/>
      <c r="E35" s="749"/>
      <c r="J35" s="46"/>
      <c r="K35" s="46"/>
      <c r="L35" s="46"/>
      <c r="M35" s="46"/>
    </row>
    <row r="36" spans="1:13" ht="21" customHeight="1" x14ac:dyDescent="0.25">
      <c r="A36" s="86"/>
      <c r="B36" s="87"/>
      <c r="C36" s="87"/>
      <c r="D36" s="87"/>
      <c r="E36" s="87"/>
      <c r="J36" s="46"/>
      <c r="K36" s="46"/>
      <c r="L36" s="46"/>
      <c r="M36" s="46"/>
    </row>
    <row r="37" spans="1:13" x14ac:dyDescent="0.25">
      <c r="A37" s="58" t="s">
        <v>270</v>
      </c>
      <c r="B37" s="56"/>
      <c r="C37" s="56"/>
      <c r="D37" s="56"/>
      <c r="E37" s="59"/>
      <c r="J37" s="46"/>
      <c r="K37" s="46"/>
      <c r="L37" s="46"/>
      <c r="M37" s="46"/>
    </row>
    <row r="38" spans="1:13" ht="31.5" customHeight="1" x14ac:dyDescent="0.25">
      <c r="A38" s="600" t="s">
        <v>271</v>
      </c>
      <c r="B38" s="601"/>
      <c r="C38" s="601"/>
      <c r="D38" s="601"/>
      <c r="E38" s="602"/>
      <c r="J38" s="46"/>
      <c r="K38" s="46"/>
      <c r="L38" s="46"/>
      <c r="M38" s="46"/>
    </row>
    <row r="39" spans="1:13" ht="20.100000000000001" customHeight="1" x14ac:dyDescent="0.25">
      <c r="A39" s="88" t="s">
        <v>272</v>
      </c>
      <c r="B39" s="571"/>
      <c r="C39" s="571"/>
      <c r="D39" s="89" t="s">
        <v>273</v>
      </c>
      <c r="E39" s="9"/>
      <c r="J39" s="46"/>
      <c r="K39" s="46"/>
      <c r="L39" s="46"/>
      <c r="M39" s="46"/>
    </row>
    <row r="40" spans="1:13" ht="20.100000000000001" customHeight="1" x14ac:dyDescent="0.25">
      <c r="A40" s="134" t="s">
        <v>275</v>
      </c>
      <c r="B40" s="571"/>
      <c r="C40" s="571"/>
      <c r="D40" s="696" t="str">
        <f>IFERROR(VLOOKUP(E39,'Hidden Lists'!$P$11:$Q$17,2,FALSE)," ")</f>
        <v xml:space="preserve"> </v>
      </c>
      <c r="E40" s="696"/>
      <c r="J40" s="46"/>
      <c r="M40" s="46"/>
    </row>
    <row r="41" spans="1:13" ht="20.100000000000001" customHeight="1" x14ac:dyDescent="0.25">
      <c r="A41" s="135" t="s">
        <v>276</v>
      </c>
      <c r="B41" s="575"/>
      <c r="C41" s="571"/>
      <c r="D41" s="696"/>
      <c r="E41" s="696"/>
      <c r="J41" s="46"/>
      <c r="M41" s="46"/>
    </row>
    <row r="42" spans="1:13" x14ac:dyDescent="0.25">
      <c r="A42" s="60"/>
      <c r="J42" s="46"/>
      <c r="K42" s="46"/>
      <c r="L42" s="46"/>
      <c r="M42" s="46"/>
    </row>
    <row r="43" spans="1:13" ht="20.100000000000001" customHeight="1" x14ac:dyDescent="0.25">
      <c r="A43" s="88" t="s">
        <v>272</v>
      </c>
      <c r="B43" s="571"/>
      <c r="C43" s="571"/>
      <c r="D43" s="89" t="s">
        <v>273</v>
      </c>
      <c r="E43" s="9"/>
      <c r="J43" s="46"/>
      <c r="K43" s="46"/>
      <c r="L43" s="46"/>
      <c r="M43" s="46"/>
    </row>
    <row r="44" spans="1:13" ht="20.100000000000001" customHeight="1" x14ac:dyDescent="0.25">
      <c r="A44" s="134" t="s">
        <v>275</v>
      </c>
      <c r="B44" s="571"/>
      <c r="C44" s="571"/>
      <c r="D44" s="696" t="str">
        <f>IFERROR(VLOOKUP(E43,'Hidden Lists'!$P$11:$Q$17,2,FALSE)," ")</f>
        <v xml:space="preserve"> </v>
      </c>
      <c r="E44" s="696"/>
      <c r="J44" s="46"/>
      <c r="K44" s="46"/>
      <c r="L44" s="46"/>
      <c r="M44" s="46"/>
    </row>
    <row r="45" spans="1:13" ht="20.100000000000001" customHeight="1" x14ac:dyDescent="0.25">
      <c r="A45" s="135" t="s">
        <v>276</v>
      </c>
      <c r="B45" s="575"/>
      <c r="C45" s="571"/>
      <c r="D45" s="696"/>
      <c r="E45" s="696"/>
      <c r="J45" s="46"/>
      <c r="K45" s="46"/>
      <c r="L45" s="46"/>
      <c r="M45" s="46"/>
    </row>
    <row r="46" spans="1:13" x14ac:dyDescent="0.25">
      <c r="J46" s="46"/>
      <c r="K46" s="46"/>
      <c r="L46" s="46"/>
      <c r="M46" s="46"/>
    </row>
    <row r="47" spans="1:13" ht="20.100000000000001" customHeight="1" x14ac:dyDescent="0.25">
      <c r="A47" s="88" t="s">
        <v>272</v>
      </c>
      <c r="B47" s="571"/>
      <c r="C47" s="571"/>
      <c r="D47" s="89" t="s">
        <v>273</v>
      </c>
      <c r="E47" s="9"/>
      <c r="J47" s="46"/>
      <c r="K47" s="46"/>
      <c r="L47" s="46"/>
    </row>
    <row r="48" spans="1:13" ht="20.100000000000001" customHeight="1" x14ac:dyDescent="0.25">
      <c r="A48" s="134" t="s">
        <v>275</v>
      </c>
      <c r="B48" s="571"/>
      <c r="C48" s="571"/>
      <c r="D48" s="696" t="str">
        <f>IFERROR(VLOOKUP(E47,'Hidden Lists'!$P$11:$Q$17,2,FALSE)," ")</f>
        <v xml:space="preserve"> </v>
      </c>
      <c r="E48" s="696"/>
      <c r="J48" s="46"/>
      <c r="K48" s="46"/>
      <c r="L48" s="46"/>
    </row>
    <row r="49" spans="1:14" ht="20.100000000000001" customHeight="1" x14ac:dyDescent="0.25">
      <c r="A49" s="135" t="s">
        <v>276</v>
      </c>
      <c r="B49" s="575"/>
      <c r="C49" s="571"/>
      <c r="D49" s="696"/>
      <c r="E49" s="696"/>
      <c r="J49" s="46"/>
      <c r="K49" s="46"/>
      <c r="L49" s="46"/>
    </row>
    <row r="50" spans="1:14" x14ac:dyDescent="0.25">
      <c r="A50" s="66"/>
      <c r="J50" s="46"/>
      <c r="K50" s="46"/>
      <c r="L50" s="46"/>
    </row>
    <row r="51" spans="1:14" ht="20.100000000000001" customHeight="1" x14ac:dyDescent="0.25">
      <c r="A51" s="88" t="s">
        <v>272</v>
      </c>
      <c r="B51" s="571"/>
      <c r="C51" s="571"/>
      <c r="D51" s="89" t="s">
        <v>273</v>
      </c>
      <c r="E51" s="9"/>
      <c r="J51" s="46"/>
      <c r="K51" s="46"/>
      <c r="L51" s="46"/>
    </row>
    <row r="52" spans="1:14" ht="20.100000000000001" customHeight="1" x14ac:dyDescent="0.25">
      <c r="A52" s="134" t="s">
        <v>275</v>
      </c>
      <c r="B52" s="571"/>
      <c r="C52" s="571"/>
      <c r="D52" s="696" t="str">
        <f>IFERROR(VLOOKUP(E51,'Hidden Lists'!$P$11:$Q$17,2,FALSE)," ")</f>
        <v xml:space="preserve"> </v>
      </c>
      <c r="E52" s="696"/>
      <c r="J52" s="46"/>
      <c r="K52" s="46"/>
      <c r="L52" s="46"/>
    </row>
    <row r="53" spans="1:14" ht="20.100000000000001" customHeight="1" x14ac:dyDescent="0.25">
      <c r="A53" s="135" t="s">
        <v>276</v>
      </c>
      <c r="B53" s="575"/>
      <c r="C53" s="571"/>
      <c r="D53" s="696"/>
      <c r="E53" s="696"/>
      <c r="J53" s="46"/>
      <c r="K53" s="46"/>
      <c r="L53" s="46"/>
    </row>
    <row r="54" spans="1:14" x14ac:dyDescent="0.25">
      <c r="J54" s="46"/>
      <c r="K54" s="46"/>
      <c r="L54" s="46"/>
    </row>
    <row r="55" spans="1:14" ht="20.100000000000001" customHeight="1" x14ac:dyDescent="0.25">
      <c r="A55" s="88" t="s">
        <v>272</v>
      </c>
      <c r="B55" s="571"/>
      <c r="C55" s="571"/>
      <c r="D55" s="89" t="s">
        <v>273</v>
      </c>
      <c r="E55" s="9"/>
      <c r="J55" s="46"/>
      <c r="K55" s="46"/>
      <c r="L55" s="46"/>
      <c r="M55" s="46"/>
      <c r="N55" s="46"/>
    </row>
    <row r="56" spans="1:14" ht="20.100000000000001" customHeight="1" x14ac:dyDescent="0.25">
      <c r="A56" s="134" t="s">
        <v>275</v>
      </c>
      <c r="B56" s="571"/>
      <c r="C56" s="571"/>
      <c r="D56" s="696" t="str">
        <f>IFERROR(VLOOKUP(E55,'Hidden Lists'!$P$11:$Q$17,2,FALSE)," ")</f>
        <v xml:space="preserve"> </v>
      </c>
      <c r="E56" s="696"/>
      <c r="J56" s="46"/>
      <c r="K56" s="46"/>
      <c r="L56" s="46"/>
      <c r="M56" s="46"/>
      <c r="N56" s="46"/>
    </row>
    <row r="57" spans="1:14" ht="20.100000000000001" customHeight="1" x14ac:dyDescent="0.25">
      <c r="A57" s="135" t="s">
        <v>276</v>
      </c>
      <c r="B57" s="575"/>
      <c r="C57" s="571"/>
      <c r="D57" s="696"/>
      <c r="E57" s="696"/>
      <c r="J57" s="46"/>
      <c r="K57" s="46"/>
      <c r="L57" s="46"/>
      <c r="M57" s="46"/>
      <c r="N57" s="46"/>
    </row>
    <row r="58" spans="1:14" x14ac:dyDescent="0.25">
      <c r="A58" s="66"/>
      <c r="J58" s="46"/>
      <c r="K58" s="46"/>
      <c r="L58" s="46"/>
      <c r="M58" s="46"/>
      <c r="N58" s="46"/>
    </row>
    <row r="59" spans="1:14" ht="20.100000000000001" customHeight="1" x14ac:dyDescent="0.25">
      <c r="A59" s="88" t="s">
        <v>272</v>
      </c>
      <c r="B59" s="571"/>
      <c r="C59" s="571"/>
      <c r="D59" s="89" t="s">
        <v>273</v>
      </c>
      <c r="E59" s="9"/>
      <c r="J59" s="46"/>
      <c r="K59" s="46"/>
      <c r="L59" s="46"/>
      <c r="M59" s="46"/>
      <c r="N59" s="46"/>
    </row>
    <row r="60" spans="1:14" ht="20.100000000000001" customHeight="1" x14ac:dyDescent="0.25">
      <c r="A60" s="134" t="s">
        <v>275</v>
      </c>
      <c r="B60" s="571"/>
      <c r="C60" s="571"/>
      <c r="D60" s="696" t="str">
        <f>IFERROR(VLOOKUP(E59,'Hidden Lists'!$P$11:$Q$17,2,FALSE)," ")</f>
        <v xml:space="preserve"> </v>
      </c>
      <c r="E60" s="696"/>
      <c r="J60" s="46"/>
      <c r="K60" s="46"/>
      <c r="L60" s="46"/>
      <c r="M60" s="46"/>
      <c r="N60" s="46"/>
    </row>
    <row r="61" spans="1:14" ht="20.100000000000001" customHeight="1" x14ac:dyDescent="0.25">
      <c r="A61" s="135" t="s">
        <v>276</v>
      </c>
      <c r="B61" s="575"/>
      <c r="C61" s="571"/>
      <c r="D61" s="696"/>
      <c r="E61" s="696"/>
      <c r="J61" s="46"/>
      <c r="K61" s="46"/>
      <c r="L61" s="46"/>
      <c r="M61" s="46"/>
      <c r="N61" s="46"/>
    </row>
    <row r="62" spans="1:14" ht="30" customHeight="1" x14ac:dyDescent="0.25">
      <c r="J62" s="46"/>
      <c r="K62" s="46"/>
      <c r="L62" s="46"/>
      <c r="M62" s="46"/>
      <c r="N62" s="46"/>
    </row>
    <row r="63" spans="1:14" x14ac:dyDescent="0.25">
      <c r="A63" s="58" t="s">
        <v>278</v>
      </c>
      <c r="B63" s="56"/>
      <c r="C63" s="56"/>
      <c r="D63" s="56"/>
      <c r="E63" s="59"/>
      <c r="J63" s="46"/>
      <c r="K63" s="46"/>
      <c r="L63" s="46"/>
      <c r="M63" s="46"/>
      <c r="N63" s="46"/>
    </row>
    <row r="64" spans="1:14" ht="69.75" customHeight="1" x14ac:dyDescent="0.25">
      <c r="A64" s="600" t="s">
        <v>279</v>
      </c>
      <c r="B64" s="601"/>
      <c r="C64" s="601"/>
      <c r="D64" s="601"/>
      <c r="E64" s="602"/>
      <c r="H64" s="294"/>
      <c r="J64" s="46"/>
      <c r="K64" s="46"/>
      <c r="L64" s="46"/>
      <c r="M64" s="46"/>
      <c r="N64" s="46"/>
    </row>
    <row r="65" spans="1:16" x14ac:dyDescent="0.25">
      <c r="J65" s="46"/>
      <c r="K65" s="46"/>
      <c r="L65" s="46"/>
      <c r="M65" s="46"/>
      <c r="N65" s="46"/>
    </row>
    <row r="66" spans="1:16" x14ac:dyDescent="0.25">
      <c r="A66" s="37" t="s">
        <v>280</v>
      </c>
      <c r="B66" s="484">
        <f>'1. Application Form'!F128</f>
        <v>0</v>
      </c>
      <c r="C66" s="718" t="s">
        <v>281</v>
      </c>
      <c r="D66" s="719"/>
      <c r="E66" s="746"/>
      <c r="H66" s="294"/>
      <c r="J66" s="46"/>
      <c r="K66" s="46"/>
      <c r="L66" s="46"/>
      <c r="M66" s="46"/>
      <c r="N66" s="46"/>
    </row>
    <row r="67" spans="1:16" x14ac:dyDescent="0.25">
      <c r="H67" s="294"/>
      <c r="J67" s="46"/>
      <c r="K67" s="46"/>
      <c r="L67" s="46"/>
      <c r="M67" s="46"/>
      <c r="N67" s="46"/>
    </row>
    <row r="68" spans="1:16" ht="15.75" x14ac:dyDescent="0.25">
      <c r="A68" s="168" t="s">
        <v>282</v>
      </c>
      <c r="B68" s="28"/>
      <c r="H68" s="294"/>
      <c r="J68" s="46"/>
      <c r="K68" s="46"/>
      <c r="L68" s="46"/>
      <c r="M68" s="46"/>
      <c r="N68" s="46"/>
    </row>
    <row r="69" spans="1:16" ht="15.75" x14ac:dyDescent="0.25">
      <c r="A69" s="168" t="s">
        <v>283</v>
      </c>
      <c r="B69" s="28"/>
      <c r="D69" s="91" t="s">
        <v>284</v>
      </c>
      <c r="E69" s="485">
        <f>IFERROR(CEILING('2b.Duration'!G8/'2.Audit Plan'!B73,0.5),1)</f>
        <v>1</v>
      </c>
      <c r="H69" s="294"/>
      <c r="J69" s="46"/>
      <c r="K69" s="46"/>
      <c r="L69" s="46"/>
      <c r="M69" s="46"/>
      <c r="N69" s="46"/>
    </row>
    <row r="70" spans="1:16" x14ac:dyDescent="0.25">
      <c r="H70" s="294"/>
      <c r="J70" s="46"/>
      <c r="K70" s="46"/>
      <c r="L70" s="46"/>
      <c r="M70" s="46"/>
      <c r="N70" s="46"/>
    </row>
    <row r="71" spans="1:16" ht="15" customHeight="1" x14ac:dyDescent="0.25">
      <c r="A71" s="90" t="s">
        <v>285</v>
      </c>
      <c r="B71" s="28"/>
      <c r="D71" s="745" t="str">
        <f>IF(B72=0,"",IF(Factors!R15&lt;Factors!R16,'Hidden Lists'!S3,""))</f>
        <v/>
      </c>
      <c r="E71" s="745"/>
      <c r="J71" s="46"/>
      <c r="K71" s="46"/>
      <c r="L71" s="46"/>
      <c r="M71" s="46"/>
      <c r="N71" s="46"/>
    </row>
    <row r="72" spans="1:16" ht="15" customHeight="1" x14ac:dyDescent="0.25">
      <c r="A72" s="92" t="s">
        <v>286</v>
      </c>
      <c r="B72" s="28"/>
      <c r="D72" s="745"/>
      <c r="E72" s="745"/>
      <c r="J72" s="46"/>
      <c r="K72" s="46"/>
      <c r="L72" s="46"/>
      <c r="M72" s="46"/>
      <c r="N72" s="46"/>
    </row>
    <row r="73" spans="1:16" ht="15" customHeight="1" x14ac:dyDescent="0.25">
      <c r="A73" s="93" t="s">
        <v>287</v>
      </c>
      <c r="B73" s="486">
        <f>(COUNTIFS(E39:E61,'Hidden Lists'!P11))+(COUNTIFS(E39:E61,'Hidden Lists'!P12))+(COUNTIFS(E39:E61,'Hidden Lists'!P13))</f>
        <v>0</v>
      </c>
      <c r="C73" s="94"/>
      <c r="J73" s="46"/>
      <c r="K73" s="46"/>
      <c r="L73" s="46"/>
      <c r="M73" s="46"/>
      <c r="N73" s="46"/>
    </row>
    <row r="74" spans="1:16" ht="25.5" x14ac:dyDescent="0.25">
      <c r="A74" s="175" t="s">
        <v>288</v>
      </c>
      <c r="B74" s="575"/>
      <c r="C74" s="571"/>
      <c r="D74" s="572"/>
      <c r="J74" s="46"/>
      <c r="K74" s="46"/>
      <c r="L74" s="46"/>
      <c r="M74" s="46"/>
      <c r="N74" s="46"/>
      <c r="O74" s="46"/>
      <c r="P74" s="46"/>
    </row>
    <row r="75" spans="1:16" ht="15" customHeight="1" x14ac:dyDescent="0.25">
      <c r="A75" s="95" t="s">
        <v>289</v>
      </c>
      <c r="B75" s="575"/>
      <c r="C75" s="571"/>
      <c r="D75" s="572"/>
      <c r="J75" s="46"/>
      <c r="K75" s="46"/>
      <c r="L75" s="46"/>
      <c r="M75" s="46"/>
      <c r="N75" s="46"/>
      <c r="O75" s="46"/>
      <c r="P75" s="46"/>
    </row>
    <row r="76" spans="1:16" x14ac:dyDescent="0.25">
      <c r="N76" s="46"/>
      <c r="O76" s="46"/>
      <c r="P76" s="46"/>
    </row>
    <row r="77" spans="1:16" ht="15" customHeight="1" x14ac:dyDescent="0.25">
      <c r="A77" s="100" t="s">
        <v>290</v>
      </c>
      <c r="B77" s="142"/>
      <c r="C77" s="142"/>
      <c r="E77" s="96"/>
      <c r="N77" s="46"/>
      <c r="O77" s="46"/>
      <c r="P77" s="46"/>
    </row>
    <row r="78" spans="1:16" ht="13.5" customHeight="1" x14ac:dyDescent="0.25">
      <c r="A78" s="143" t="s">
        <v>291</v>
      </c>
      <c r="B78" s="487">
        <f>Factors!C5</f>
        <v>0</v>
      </c>
      <c r="C78" s="709" t="s">
        <v>292</v>
      </c>
      <c r="D78" s="710"/>
      <c r="E78" s="711"/>
      <c r="F78" s="45">
        <f>(B78*'1. Application Form'!D66)+(B79*'1. Application Form'!D65)</f>
        <v>0</v>
      </c>
      <c r="N78" s="46"/>
      <c r="O78" s="46"/>
      <c r="P78" s="46"/>
    </row>
    <row r="79" spans="1:16" ht="13.5" customHeight="1" x14ac:dyDescent="0.25">
      <c r="A79" s="63" t="s">
        <v>293</v>
      </c>
      <c r="B79" s="487">
        <f>Factors!C4</f>
        <v>0</v>
      </c>
      <c r="C79" s="712"/>
      <c r="D79" s="713"/>
      <c r="E79" s="714"/>
      <c r="F79" s="46"/>
      <c r="N79" s="46"/>
      <c r="O79" s="46"/>
      <c r="P79" s="46"/>
    </row>
    <row r="80" spans="1:16" ht="13.5" customHeight="1" x14ac:dyDescent="0.25">
      <c r="A80" s="63" t="s">
        <v>294</v>
      </c>
      <c r="B80" s="487">
        <f>Factors!C6</f>
        <v>0</v>
      </c>
      <c r="C80" s="709" t="s">
        <v>295</v>
      </c>
      <c r="D80" s="710"/>
      <c r="E80" s="711"/>
      <c r="N80" s="46"/>
      <c r="O80" s="46"/>
      <c r="P80" s="46"/>
    </row>
    <row r="81" spans="1:16" ht="13.5" customHeight="1" x14ac:dyDescent="0.25">
      <c r="A81" s="282" t="s">
        <v>296</v>
      </c>
      <c r="B81" s="487">
        <f>Factors!C7</f>
        <v>0</v>
      </c>
      <c r="C81" s="712"/>
      <c r="D81" s="713"/>
      <c r="E81" s="714"/>
      <c r="N81" s="46"/>
      <c r="O81" s="46"/>
      <c r="P81" s="46"/>
    </row>
    <row r="82" spans="1:16" ht="13.5" customHeight="1" x14ac:dyDescent="0.25">
      <c r="A82" s="283" t="s">
        <v>297</v>
      </c>
      <c r="B82" s="487">
        <f>Factors!C8</f>
        <v>0</v>
      </c>
      <c r="C82" s="712"/>
      <c r="D82" s="713"/>
      <c r="E82" s="714"/>
      <c r="N82" s="46"/>
      <c r="O82" s="46"/>
      <c r="P82" s="46"/>
    </row>
    <row r="83" spans="1:16" ht="13.5" customHeight="1" x14ac:dyDescent="0.25">
      <c r="A83" s="284" t="s">
        <v>298</v>
      </c>
      <c r="B83" s="487">
        <f>Factors!C9</f>
        <v>0</v>
      </c>
      <c r="C83" s="712"/>
      <c r="D83" s="713"/>
      <c r="E83" s="714"/>
      <c r="N83" s="46"/>
      <c r="O83" s="46"/>
      <c r="P83" s="46"/>
    </row>
    <row r="84" spans="1:16" ht="13.5" customHeight="1" x14ac:dyDescent="0.25">
      <c r="A84" s="284" t="s">
        <v>299</v>
      </c>
      <c r="B84" s="487">
        <f>Factors!C10</f>
        <v>0</v>
      </c>
      <c r="C84" s="712"/>
      <c r="D84" s="713"/>
      <c r="E84" s="714"/>
      <c r="N84" s="46"/>
      <c r="O84" s="46"/>
      <c r="P84" s="46"/>
    </row>
    <row r="85" spans="1:16" ht="13.5" customHeight="1" x14ac:dyDescent="0.25">
      <c r="A85" s="284" t="s">
        <v>300</v>
      </c>
      <c r="B85" s="487">
        <f>Factors!C11</f>
        <v>0</v>
      </c>
      <c r="C85" s="715"/>
      <c r="D85" s="716"/>
      <c r="E85" s="717"/>
      <c r="N85" s="46"/>
      <c r="O85" s="46"/>
      <c r="P85" s="46"/>
    </row>
    <row r="86" spans="1:16" x14ac:dyDescent="0.25">
      <c r="J86" s="46"/>
      <c r="K86" s="46"/>
      <c r="L86" s="46"/>
      <c r="M86" s="46"/>
      <c r="N86" s="46"/>
      <c r="O86" s="46"/>
      <c r="P86" s="46"/>
    </row>
    <row r="87" spans="1:16" ht="13.5" customHeight="1" x14ac:dyDescent="0.25">
      <c r="A87" s="722" t="s">
        <v>301</v>
      </c>
      <c r="B87" s="728">
        <f>IFERROR(VLOOKUP(C87,Factors!M2:R11,2,TRUE),0)</f>
        <v>0</v>
      </c>
      <c r="C87" s="45">
        <f>'1. Application Form'!D97+'1. Application Form'!D98+'1. Application Form'!K73</f>
        <v>0</v>
      </c>
      <c r="E87" s="96"/>
      <c r="H87" s="295"/>
      <c r="I87" s="296"/>
      <c r="J87" s="46"/>
      <c r="K87" s="121"/>
      <c r="L87" s="46"/>
      <c r="M87" s="121"/>
      <c r="N87" s="46"/>
      <c r="O87" s="46"/>
      <c r="P87" s="46"/>
    </row>
    <row r="88" spans="1:16" x14ac:dyDescent="0.25">
      <c r="A88" s="723"/>
      <c r="B88" s="729"/>
      <c r="H88" s="295"/>
      <c r="I88" s="296"/>
      <c r="J88" s="46"/>
      <c r="K88" s="121"/>
      <c r="L88" s="46"/>
      <c r="M88" s="121"/>
      <c r="N88" s="46"/>
      <c r="O88" s="46"/>
      <c r="P88" s="46"/>
    </row>
    <row r="89" spans="1:16" ht="36.6" customHeight="1" x14ac:dyDescent="0.25">
      <c r="A89" s="97" t="s">
        <v>302</v>
      </c>
      <c r="B89" s="488" t="str">
        <f>IFERROR(CONCATENATE(Factors!R47," ",'Hidden Lists'!$S$6," ",Factors!S47," ",'Hidden Lists'!$G$20," ",'Hidden Lists'!$S$7," ",Factors!T47," ",'Hidden Lists'!$G$21)," ")</f>
        <v xml:space="preserve"> </v>
      </c>
      <c r="H89" s="295"/>
      <c r="I89" s="296"/>
      <c r="J89" s="46"/>
      <c r="K89" s="121"/>
      <c r="L89" s="46"/>
      <c r="M89" s="121"/>
      <c r="N89" s="46"/>
      <c r="O89" s="46"/>
      <c r="P89" s="46"/>
    </row>
    <row r="90" spans="1:16" ht="29.45" customHeight="1" x14ac:dyDescent="0.25">
      <c r="A90" s="97" t="s">
        <v>303</v>
      </c>
      <c r="B90" s="488" t="str">
        <f>IFERROR(CONCATENATE(Factors!R48," ",'Hidden Lists'!$S$6," ",Factors!S48," ",'Hidden Lists'!$G$20," ",'Hidden Lists'!$S$7," ",Factors!T48," ",'Hidden Lists'!$G$21)," ")</f>
        <v xml:space="preserve"> </v>
      </c>
      <c r="H90" s="295"/>
      <c r="I90" s="296"/>
      <c r="J90" s="46"/>
      <c r="K90" s="121"/>
      <c r="L90" s="46"/>
      <c r="M90" s="121"/>
      <c r="N90" s="46"/>
      <c r="O90" s="46"/>
      <c r="P90" s="46"/>
    </row>
    <row r="91" spans="1:16" ht="25.5" x14ac:dyDescent="0.25">
      <c r="A91" s="398" t="s">
        <v>304</v>
      </c>
      <c r="B91" s="488" t="str">
        <f>IFERROR(CONCATENATE(Factors!R49," ",'Hidden Lists'!$S$6," ",Factors!S49," ",'Hidden Lists'!G20," ",'Hidden Lists'!$S$7," ",Factors!T49," ",'Hidden Lists'!$G$21)," ")</f>
        <v xml:space="preserve"> </v>
      </c>
      <c r="H91" s="295"/>
      <c r="I91" s="296"/>
      <c r="J91" s="46"/>
      <c r="K91" s="121"/>
      <c r="L91" s="46"/>
      <c r="M91" s="121"/>
      <c r="N91" s="46"/>
      <c r="O91" s="46"/>
      <c r="P91" s="46"/>
    </row>
    <row r="92" spans="1:16" ht="27" customHeight="1" x14ac:dyDescent="0.25">
      <c r="A92" s="399" t="s">
        <v>305</v>
      </c>
      <c r="B92" s="489">
        <f>ROUNDUP(SQRT('1. Application Form'!K72),0)</f>
        <v>0</v>
      </c>
      <c r="H92" s="295"/>
      <c r="I92" s="296"/>
      <c r="J92" s="46"/>
      <c r="K92" s="121"/>
      <c r="L92" s="46"/>
      <c r="M92" s="121"/>
      <c r="N92" s="46"/>
      <c r="O92" s="46"/>
      <c r="P92" s="46"/>
    </row>
    <row r="93" spans="1:16" x14ac:dyDescent="0.25">
      <c r="A93" s="305" t="s">
        <v>306</v>
      </c>
      <c r="B93" s="490">
        <f>Factors!C12</f>
        <v>0</v>
      </c>
      <c r="H93" s="295"/>
      <c r="I93" s="296"/>
      <c r="J93" s="46"/>
      <c r="K93" s="121"/>
      <c r="L93" s="46"/>
      <c r="M93" s="121"/>
      <c r="N93" s="46"/>
      <c r="O93" s="46"/>
      <c r="P93" s="46"/>
    </row>
    <row r="94" spans="1:16" ht="25.5" x14ac:dyDescent="0.25">
      <c r="A94" s="304" t="s">
        <v>307</v>
      </c>
      <c r="B94" s="491">
        <f>IFERROR(VLOOKUP(C87,Factors!M2:R11,6,TRUE),0)</f>
        <v>0</v>
      </c>
      <c r="H94" s="295"/>
      <c r="I94" s="296"/>
      <c r="J94" s="46"/>
      <c r="K94" s="121"/>
      <c r="L94" s="46"/>
      <c r="M94" s="121"/>
      <c r="N94" s="46"/>
      <c r="O94" s="46"/>
      <c r="P94" s="46"/>
    </row>
    <row r="95" spans="1:16" ht="28.5" customHeight="1" x14ac:dyDescent="0.25">
      <c r="A95" s="98" t="s">
        <v>308</v>
      </c>
      <c r="B95" s="340"/>
      <c r="C95" s="724" t="str">
        <f>'Hidden Lists'!Q18</f>
        <v>Unionized and Migrant workers are not exclusive categories, meaning that temporary and permanent workers can be migrant and unionized as well. The indication of these field is limited to the fact that the lead auditor needs to make sure that part of the sampled workers in the temporary/permanent categories also cover the number of unionized/migrant workers indicated here.</v>
      </c>
      <c r="D95" s="725"/>
      <c r="E95" s="726"/>
      <c r="H95" s="295"/>
      <c r="I95" s="296"/>
      <c r="J95" s="46"/>
      <c r="K95" s="121"/>
      <c r="L95" s="46"/>
      <c r="M95" s="121"/>
      <c r="N95" s="46"/>
      <c r="O95" s="46"/>
      <c r="P95" s="46"/>
    </row>
    <row r="96" spans="1:16" ht="28.5" customHeight="1" x14ac:dyDescent="0.25">
      <c r="A96" s="98" t="s">
        <v>309</v>
      </c>
      <c r="B96" s="340"/>
      <c r="C96" s="727"/>
      <c r="D96" s="720"/>
      <c r="E96" s="721"/>
      <c r="H96" s="295"/>
      <c r="I96" s="296"/>
      <c r="J96" s="46"/>
      <c r="K96" s="121"/>
      <c r="L96" s="46"/>
      <c r="M96" s="121"/>
      <c r="N96" s="46"/>
      <c r="O96" s="46"/>
      <c r="P96" s="46"/>
    </row>
    <row r="97" spans="1:16" ht="26.25" customHeight="1" x14ac:dyDescent="0.25">
      <c r="A97" s="718" t="s">
        <v>310</v>
      </c>
      <c r="B97" s="719"/>
      <c r="C97" s="720"/>
      <c r="D97" s="720"/>
      <c r="E97" s="721"/>
      <c r="H97" s="295"/>
      <c r="I97" s="296"/>
      <c r="J97" s="46"/>
      <c r="K97" s="121"/>
      <c r="L97" s="46"/>
      <c r="M97" s="121"/>
      <c r="N97" s="46"/>
      <c r="O97" s="46"/>
      <c r="P97" s="46"/>
    </row>
    <row r="98" spans="1:16" x14ac:dyDescent="0.25">
      <c r="A98" s="99"/>
      <c r="B98" s="99"/>
      <c r="C98" s="99"/>
      <c r="D98" s="99"/>
      <c r="E98" s="99"/>
      <c r="H98" s="297"/>
      <c r="I98" s="296"/>
      <c r="J98" s="46"/>
      <c r="K98" s="122"/>
      <c r="L98" s="122"/>
      <c r="M98" s="46"/>
      <c r="N98" s="46"/>
      <c r="O98" s="46"/>
      <c r="P98" s="46"/>
    </row>
    <row r="99" spans="1:16" x14ac:dyDescent="0.25">
      <c r="A99" s="100" t="s">
        <v>311</v>
      </c>
      <c r="J99" s="46"/>
      <c r="K99" s="46"/>
      <c r="L99" s="46"/>
      <c r="M99" s="46"/>
      <c r="N99" s="46"/>
      <c r="O99" s="46"/>
      <c r="P99" s="46"/>
    </row>
    <row r="100" spans="1:16" ht="51.75" customHeight="1" x14ac:dyDescent="0.25">
      <c r="A100" s="101" t="s">
        <v>312</v>
      </c>
      <c r="B100" s="102" t="s">
        <v>313</v>
      </c>
      <c r="C100" s="102" t="s">
        <v>314</v>
      </c>
      <c r="D100" s="131" t="s">
        <v>315</v>
      </c>
      <c r="E100" s="132" t="s">
        <v>316</v>
      </c>
      <c r="I100" s="296"/>
      <c r="J100" s="46"/>
      <c r="K100" s="46"/>
      <c r="L100" s="46"/>
      <c r="M100" s="46"/>
      <c r="N100" s="46"/>
      <c r="O100" s="46"/>
      <c r="P100" s="46"/>
    </row>
    <row r="101" spans="1:16" ht="14.25" x14ac:dyDescent="0.25">
      <c r="A101" s="40"/>
      <c r="B101" s="36"/>
      <c r="C101" s="36"/>
      <c r="D101" s="36"/>
      <c r="E101" s="36"/>
      <c r="I101" s="296"/>
      <c r="J101" s="46"/>
      <c r="K101" s="46"/>
      <c r="L101" s="46"/>
      <c r="M101" s="46"/>
      <c r="N101" s="46"/>
      <c r="O101" s="46"/>
      <c r="P101" s="46"/>
    </row>
    <row r="102" spans="1:16" ht="14.25" x14ac:dyDescent="0.25">
      <c r="A102" s="40"/>
      <c r="B102" s="36"/>
      <c r="C102" s="36"/>
      <c r="D102" s="36"/>
      <c r="E102" s="36"/>
      <c r="I102" s="296"/>
      <c r="J102" s="46"/>
      <c r="K102" s="46"/>
      <c r="L102" s="46"/>
      <c r="M102" s="46"/>
      <c r="N102" s="46"/>
      <c r="O102" s="46"/>
      <c r="P102" s="46"/>
    </row>
    <row r="103" spans="1:16" ht="14.25" x14ac:dyDescent="0.25">
      <c r="A103" s="40"/>
      <c r="B103" s="36"/>
      <c r="C103" s="36"/>
      <c r="D103" s="36"/>
      <c r="E103" s="36"/>
      <c r="I103" s="296"/>
      <c r="J103" s="46"/>
      <c r="K103" s="46"/>
      <c r="L103" s="46"/>
      <c r="M103" s="46"/>
      <c r="N103" s="46"/>
      <c r="O103" s="46"/>
      <c r="P103" s="46"/>
    </row>
    <row r="104" spans="1:16" ht="14.25" x14ac:dyDescent="0.25">
      <c r="A104" s="40"/>
      <c r="B104" s="36"/>
      <c r="C104" s="36"/>
      <c r="D104" s="36"/>
      <c r="E104" s="36"/>
      <c r="I104" s="296"/>
      <c r="J104" s="46"/>
      <c r="K104" s="46"/>
      <c r="L104" s="46"/>
      <c r="M104" s="46"/>
      <c r="N104" s="46"/>
      <c r="O104" s="46"/>
      <c r="P104" s="46"/>
    </row>
    <row r="105" spans="1:16" ht="14.25" x14ac:dyDescent="0.25">
      <c r="A105" s="40"/>
      <c r="B105" s="36"/>
      <c r="C105" s="36"/>
      <c r="D105" s="36"/>
      <c r="E105" s="36"/>
      <c r="I105" s="296"/>
      <c r="J105" s="46"/>
      <c r="K105" s="46"/>
      <c r="L105" s="46"/>
      <c r="M105" s="46"/>
      <c r="N105" s="46"/>
      <c r="O105" s="46"/>
      <c r="P105" s="46"/>
    </row>
    <row r="106" spans="1:16" ht="14.25" x14ac:dyDescent="0.25">
      <c r="A106" s="40"/>
      <c r="B106" s="36"/>
      <c r="C106" s="36"/>
      <c r="D106" s="36"/>
      <c r="E106" s="36"/>
      <c r="I106" s="296"/>
      <c r="J106" s="46"/>
      <c r="K106" s="46"/>
      <c r="L106" s="46"/>
      <c r="M106" s="46"/>
      <c r="N106" s="46"/>
      <c r="O106" s="46"/>
      <c r="P106" s="46"/>
    </row>
    <row r="107" spans="1:16" ht="14.25" x14ac:dyDescent="0.25">
      <c r="A107" s="40"/>
      <c r="B107" s="36"/>
      <c r="C107" s="36"/>
      <c r="D107" s="36"/>
      <c r="E107" s="36"/>
      <c r="I107" s="296"/>
      <c r="J107" s="46"/>
      <c r="K107" s="46"/>
      <c r="L107" s="46"/>
      <c r="M107" s="46"/>
      <c r="N107" s="46"/>
      <c r="O107" s="46"/>
      <c r="P107" s="46"/>
    </row>
    <row r="108" spans="1:16" ht="14.25" x14ac:dyDescent="0.25">
      <c r="A108" s="40"/>
      <c r="B108" s="36"/>
      <c r="C108" s="36"/>
      <c r="D108" s="36"/>
      <c r="E108" s="36"/>
      <c r="I108" s="296"/>
      <c r="J108" s="46"/>
      <c r="K108" s="46"/>
      <c r="L108" s="46"/>
      <c r="M108" s="46"/>
      <c r="N108" s="46"/>
      <c r="O108" s="46"/>
      <c r="P108" s="46"/>
    </row>
    <row r="109" spans="1:16" ht="14.25" x14ac:dyDescent="0.25">
      <c r="A109" s="40"/>
      <c r="B109" s="36"/>
      <c r="C109" s="36"/>
      <c r="D109" s="36"/>
      <c r="E109" s="36"/>
      <c r="I109" s="296"/>
      <c r="J109" s="46"/>
      <c r="K109" s="46"/>
      <c r="L109" s="46"/>
      <c r="M109" s="46"/>
      <c r="N109" s="46"/>
      <c r="O109" s="46"/>
      <c r="P109" s="46"/>
    </row>
    <row r="110" spans="1:16" ht="14.25" x14ac:dyDescent="0.25">
      <c r="A110" s="40"/>
      <c r="B110" s="36"/>
      <c r="C110" s="36"/>
      <c r="D110" s="36"/>
      <c r="E110" s="36"/>
      <c r="I110" s="296"/>
      <c r="J110" s="46"/>
      <c r="K110" s="46"/>
      <c r="L110" s="46"/>
      <c r="M110" s="46"/>
      <c r="N110" s="46"/>
      <c r="O110" s="46"/>
      <c r="P110" s="46"/>
    </row>
    <row r="111" spans="1:16" ht="14.25" x14ac:dyDescent="0.25">
      <c r="A111" s="40"/>
      <c r="B111" s="36"/>
      <c r="C111" s="36"/>
      <c r="D111" s="36"/>
      <c r="E111" s="36"/>
      <c r="I111" s="296"/>
      <c r="J111" s="46"/>
      <c r="K111" s="46"/>
      <c r="L111" s="46"/>
      <c r="M111" s="46"/>
      <c r="N111" s="46"/>
      <c r="O111" s="46"/>
      <c r="P111" s="46"/>
    </row>
    <row r="112" spans="1:16" ht="14.25" x14ac:dyDescent="0.25">
      <c r="A112" s="40"/>
      <c r="B112" s="36"/>
      <c r="C112" s="36"/>
      <c r="D112" s="36"/>
      <c r="E112" s="36"/>
      <c r="I112" s="296"/>
      <c r="J112" s="46"/>
      <c r="K112" s="46"/>
      <c r="L112" s="46"/>
      <c r="M112" s="46"/>
      <c r="N112" s="46"/>
      <c r="O112" s="46"/>
      <c r="P112" s="46"/>
    </row>
    <row r="113" spans="1:16" ht="14.25" x14ac:dyDescent="0.25">
      <c r="A113" s="40"/>
      <c r="B113" s="36"/>
      <c r="C113" s="36"/>
      <c r="D113" s="36"/>
      <c r="E113" s="36"/>
      <c r="I113" s="296"/>
      <c r="J113" s="46"/>
      <c r="K113" s="46"/>
      <c r="L113" s="46"/>
      <c r="M113" s="46"/>
      <c r="N113" s="46"/>
      <c r="O113" s="46"/>
      <c r="P113" s="46"/>
    </row>
    <row r="114" spans="1:16" ht="14.25" x14ac:dyDescent="0.25">
      <c r="A114" s="40"/>
      <c r="B114" s="36"/>
      <c r="C114" s="36"/>
      <c r="D114" s="36"/>
      <c r="E114" s="36"/>
      <c r="I114" s="296"/>
      <c r="J114" s="46"/>
      <c r="K114" s="46"/>
      <c r="L114" s="46"/>
      <c r="M114" s="46"/>
      <c r="N114" s="46"/>
      <c r="O114" s="46"/>
      <c r="P114" s="46"/>
    </row>
    <row r="115" spans="1:16" ht="14.25" x14ac:dyDescent="0.25">
      <c r="A115" s="40"/>
      <c r="B115" s="36"/>
      <c r="C115" s="36"/>
      <c r="D115" s="36"/>
      <c r="E115" s="36"/>
      <c r="I115" s="296"/>
      <c r="J115" s="46"/>
      <c r="K115" s="46"/>
      <c r="L115" s="46"/>
      <c r="M115" s="46"/>
      <c r="N115" s="46"/>
      <c r="O115" s="46"/>
      <c r="P115" s="46"/>
    </row>
    <row r="116" spans="1:16" ht="14.25" x14ac:dyDescent="0.25">
      <c r="A116" s="40"/>
      <c r="B116" s="36"/>
      <c r="C116" s="36"/>
      <c r="D116" s="36"/>
      <c r="E116" s="36"/>
      <c r="I116" s="296"/>
      <c r="J116" s="46"/>
      <c r="K116" s="46"/>
      <c r="L116" s="46"/>
      <c r="M116" s="46"/>
      <c r="N116" s="46"/>
      <c r="O116" s="46"/>
      <c r="P116" s="46"/>
    </row>
    <row r="117" spans="1:16" ht="14.25" x14ac:dyDescent="0.25">
      <c r="A117" s="40"/>
      <c r="B117" s="36"/>
      <c r="C117" s="36"/>
      <c r="D117" s="36"/>
      <c r="E117" s="36"/>
      <c r="I117" s="296"/>
      <c r="J117" s="46"/>
      <c r="K117" s="46"/>
      <c r="L117" s="46"/>
      <c r="M117" s="46"/>
      <c r="N117" s="46"/>
      <c r="O117" s="46"/>
      <c r="P117" s="46"/>
    </row>
    <row r="118" spans="1:16" ht="14.25" x14ac:dyDescent="0.25">
      <c r="A118" s="40"/>
      <c r="B118" s="36"/>
      <c r="C118" s="36"/>
      <c r="D118" s="36"/>
      <c r="E118" s="36"/>
      <c r="I118" s="296"/>
      <c r="J118" s="46"/>
      <c r="K118" s="46"/>
      <c r="L118" s="46"/>
      <c r="M118" s="46"/>
      <c r="N118" s="46"/>
      <c r="O118" s="46"/>
      <c r="P118" s="46"/>
    </row>
    <row r="119" spans="1:16" ht="14.25" x14ac:dyDescent="0.25">
      <c r="A119" s="40"/>
      <c r="B119" s="36"/>
      <c r="C119" s="36"/>
      <c r="D119" s="36"/>
      <c r="E119" s="36"/>
      <c r="I119" s="296"/>
      <c r="J119" s="46"/>
      <c r="K119" s="46"/>
      <c r="L119" s="46"/>
      <c r="M119" s="46"/>
      <c r="N119" s="46"/>
      <c r="O119" s="46"/>
      <c r="P119" s="46"/>
    </row>
    <row r="120" spans="1:16" ht="14.25" x14ac:dyDescent="0.25">
      <c r="A120" s="40"/>
      <c r="B120" s="36"/>
      <c r="C120" s="36"/>
      <c r="D120" s="36"/>
      <c r="E120" s="36"/>
      <c r="I120" s="296"/>
      <c r="J120" s="46"/>
      <c r="K120" s="46"/>
      <c r="L120" s="46"/>
      <c r="M120" s="46"/>
      <c r="N120" s="46"/>
      <c r="O120" s="46"/>
      <c r="P120" s="46"/>
    </row>
    <row r="121" spans="1:16" ht="14.25" x14ac:dyDescent="0.25">
      <c r="A121" s="40"/>
      <c r="B121" s="36"/>
      <c r="C121" s="36"/>
      <c r="D121" s="36"/>
      <c r="E121" s="36"/>
      <c r="I121" s="296"/>
      <c r="J121" s="120"/>
      <c r="K121" s="46"/>
      <c r="L121" s="120"/>
      <c r="M121" s="46"/>
      <c r="N121" s="46"/>
      <c r="O121" s="46"/>
      <c r="P121" s="46"/>
    </row>
    <row r="122" spans="1:16" ht="14.25" x14ac:dyDescent="0.25">
      <c r="A122" s="40"/>
      <c r="B122" s="36"/>
      <c r="C122" s="36"/>
      <c r="D122" s="36"/>
      <c r="E122" s="36"/>
      <c r="I122" s="296"/>
      <c r="J122" s="120"/>
      <c r="K122" s="46"/>
      <c r="L122" s="120"/>
      <c r="M122" s="46"/>
      <c r="N122" s="46"/>
      <c r="O122" s="46"/>
      <c r="P122" s="46"/>
    </row>
    <row r="123" spans="1:16" ht="14.25" x14ac:dyDescent="0.25">
      <c r="A123" s="40"/>
      <c r="B123" s="36"/>
      <c r="C123" s="36"/>
      <c r="D123" s="36"/>
      <c r="E123" s="36"/>
      <c r="I123" s="296"/>
      <c r="J123" s="120"/>
      <c r="K123" s="46"/>
      <c r="L123" s="120"/>
      <c r="M123" s="46"/>
      <c r="N123" s="46"/>
      <c r="O123" s="46"/>
      <c r="P123" s="46"/>
    </row>
    <row r="124" spans="1:16" ht="14.25" x14ac:dyDescent="0.25">
      <c r="A124" s="40"/>
      <c r="B124" s="36"/>
      <c r="C124" s="36"/>
      <c r="D124" s="36"/>
      <c r="E124" s="36"/>
      <c r="J124" s="46"/>
      <c r="K124" s="46"/>
      <c r="L124" s="46"/>
      <c r="M124" s="46"/>
      <c r="N124" s="46"/>
      <c r="O124" s="46"/>
      <c r="P124" s="46"/>
    </row>
    <row r="125" spans="1:16" ht="14.25" x14ac:dyDescent="0.25">
      <c r="A125" s="40"/>
      <c r="B125" s="36"/>
      <c r="C125" s="36"/>
      <c r="D125" s="36"/>
      <c r="E125" s="36"/>
      <c r="J125" s="46"/>
      <c r="K125" s="46"/>
      <c r="L125" s="46"/>
      <c r="M125" s="46"/>
      <c r="N125" s="46"/>
      <c r="O125" s="46"/>
      <c r="P125" s="46"/>
    </row>
    <row r="126" spans="1:16" ht="14.25" x14ac:dyDescent="0.25">
      <c r="A126" s="40"/>
      <c r="B126" s="36"/>
      <c r="C126" s="36"/>
      <c r="D126" s="36"/>
      <c r="E126" s="36"/>
      <c r="G126" s="298"/>
      <c r="H126" s="299"/>
      <c r="I126" s="300"/>
      <c r="J126" s="122"/>
      <c r="K126" s="121"/>
      <c r="L126" s="122"/>
      <c r="M126" s="46"/>
      <c r="N126" s="46"/>
      <c r="O126" s="46"/>
      <c r="P126" s="46"/>
    </row>
    <row r="127" spans="1:16" ht="14.25" x14ac:dyDescent="0.25">
      <c r="A127" s="40"/>
      <c r="B127" s="36"/>
      <c r="C127" s="36"/>
      <c r="D127" s="36"/>
      <c r="E127" s="36"/>
      <c r="G127" s="298"/>
      <c r="H127" s="299"/>
      <c r="I127" s="300"/>
      <c r="J127" s="122"/>
      <c r="K127" s="121"/>
      <c r="L127" s="122"/>
      <c r="M127" s="46"/>
      <c r="N127" s="46"/>
      <c r="O127" s="46"/>
      <c r="P127" s="46"/>
    </row>
    <row r="128" spans="1:16" ht="14.25" x14ac:dyDescent="0.25">
      <c r="A128" s="40"/>
      <c r="B128" s="36"/>
      <c r="C128" s="36"/>
      <c r="D128" s="36"/>
      <c r="E128" s="36"/>
      <c r="G128" s="298"/>
      <c r="H128" s="299"/>
      <c r="I128" s="300"/>
      <c r="J128" s="122"/>
      <c r="K128" s="121"/>
      <c r="L128" s="122"/>
      <c r="M128" s="46"/>
      <c r="N128" s="46"/>
      <c r="O128" s="46"/>
      <c r="P128" s="46"/>
    </row>
    <row r="129" spans="1:16" ht="14.25" x14ac:dyDescent="0.25">
      <c r="A129" s="40"/>
      <c r="B129" s="36"/>
      <c r="C129" s="36"/>
      <c r="D129" s="36"/>
      <c r="E129" s="36"/>
      <c r="J129" s="46"/>
      <c r="K129" s="46"/>
      <c r="L129" s="46"/>
      <c r="M129" s="46"/>
      <c r="N129" s="46"/>
      <c r="O129" s="46"/>
      <c r="P129" s="46"/>
    </row>
    <row r="130" spans="1:16" ht="14.25" x14ac:dyDescent="0.25">
      <c r="A130" s="40"/>
      <c r="B130" s="36"/>
      <c r="C130" s="36"/>
      <c r="D130" s="36"/>
      <c r="E130" s="36"/>
      <c r="N130" s="46"/>
      <c r="O130" s="46"/>
      <c r="P130" s="46"/>
    </row>
    <row r="131" spans="1:16" ht="14.25" x14ac:dyDescent="0.25">
      <c r="A131" s="40"/>
      <c r="B131" s="36"/>
      <c r="C131" s="36"/>
      <c r="D131" s="36"/>
      <c r="E131" s="36"/>
      <c r="J131" s="46"/>
      <c r="K131" s="46"/>
      <c r="L131" s="46"/>
      <c r="M131" s="46"/>
      <c r="N131" s="46"/>
      <c r="O131" s="46"/>
      <c r="P131" s="46"/>
    </row>
    <row r="132" spans="1:16" ht="14.25" x14ac:dyDescent="0.25">
      <c r="A132" s="40"/>
      <c r="B132" s="36"/>
      <c r="C132" s="36"/>
      <c r="D132" s="36"/>
      <c r="E132" s="36"/>
      <c r="J132" s="46"/>
      <c r="K132" s="46"/>
      <c r="L132" s="46"/>
      <c r="M132" s="46"/>
      <c r="N132" s="46"/>
      <c r="O132" s="46"/>
      <c r="P132" s="46"/>
    </row>
    <row r="133" spans="1:16" ht="14.25" x14ac:dyDescent="0.25">
      <c r="A133" s="40"/>
      <c r="B133" s="36"/>
      <c r="C133" s="36"/>
      <c r="D133" s="36"/>
      <c r="E133" s="36"/>
      <c r="J133" s="46"/>
      <c r="K133" s="46"/>
      <c r="L133" s="46"/>
      <c r="M133" s="46"/>
      <c r="N133" s="46"/>
      <c r="O133" s="46"/>
      <c r="P133" s="46"/>
    </row>
    <row r="134" spans="1:16" ht="14.25" x14ac:dyDescent="0.25">
      <c r="A134" s="40"/>
      <c r="B134" s="36"/>
      <c r="C134" s="36"/>
      <c r="D134" s="36"/>
      <c r="E134" s="36"/>
      <c r="J134" s="46"/>
      <c r="K134" s="46"/>
      <c r="L134" s="46"/>
      <c r="M134" s="46"/>
      <c r="N134" s="46"/>
      <c r="O134" s="46"/>
      <c r="P134" s="46"/>
    </row>
    <row r="135" spans="1:16" ht="14.25" x14ac:dyDescent="0.25">
      <c r="A135" s="40"/>
      <c r="B135" s="36"/>
      <c r="C135" s="36"/>
      <c r="D135" s="36"/>
      <c r="E135" s="36"/>
      <c r="J135" s="46"/>
      <c r="K135" s="46"/>
      <c r="L135" s="46"/>
      <c r="M135" s="45"/>
      <c r="N135" s="45"/>
    </row>
    <row r="136" spans="1:16" ht="14.25" x14ac:dyDescent="0.25">
      <c r="A136" s="40"/>
      <c r="B136" s="36"/>
      <c r="C136" s="36"/>
      <c r="D136" s="36"/>
      <c r="E136" s="36"/>
      <c r="J136" s="46"/>
      <c r="K136" s="46"/>
      <c r="L136" s="46"/>
      <c r="M136" s="45"/>
      <c r="N136" s="45"/>
    </row>
    <row r="137" spans="1:16" ht="14.25" x14ac:dyDescent="0.25">
      <c r="A137" s="40"/>
      <c r="B137" s="36"/>
      <c r="C137" s="36"/>
      <c r="D137" s="36"/>
      <c r="E137" s="36"/>
      <c r="J137" s="46"/>
      <c r="K137" s="46"/>
      <c r="L137" s="46"/>
      <c r="M137" s="45"/>
      <c r="N137" s="45"/>
    </row>
    <row r="138" spans="1:16" x14ac:dyDescent="0.25">
      <c r="J138" s="46"/>
      <c r="K138" s="46"/>
      <c r="L138" s="46"/>
      <c r="M138" s="45"/>
      <c r="N138" s="45"/>
    </row>
    <row r="139" spans="1:16" x14ac:dyDescent="0.25">
      <c r="J139" s="46"/>
      <c r="K139" s="46"/>
      <c r="L139" s="46"/>
      <c r="M139" s="45"/>
      <c r="N139" s="45"/>
    </row>
    <row r="140" spans="1:16" x14ac:dyDescent="0.25">
      <c r="A140" s="699" t="s">
        <v>317</v>
      </c>
      <c r="B140" s="700"/>
      <c r="C140" s="700"/>
      <c r="D140" s="700"/>
      <c r="E140" s="701"/>
      <c r="F140" s="301"/>
      <c r="J140" s="46"/>
      <c r="K140" s="46"/>
      <c r="L140" s="46"/>
      <c r="M140" s="45"/>
      <c r="N140" s="45"/>
    </row>
    <row r="141" spans="1:16" ht="41.25" customHeight="1" x14ac:dyDescent="0.25">
      <c r="A141" s="702" t="s">
        <v>318</v>
      </c>
      <c r="B141" s="703"/>
      <c r="C141" s="703"/>
      <c r="D141" s="703"/>
      <c r="E141" s="704"/>
      <c r="J141" s="46"/>
      <c r="K141" s="46"/>
      <c r="L141" s="46"/>
      <c r="M141" s="45"/>
      <c r="N141" s="45"/>
    </row>
    <row r="142" spans="1:16" ht="99.95" customHeight="1" x14ac:dyDescent="0.25">
      <c r="A142" s="575"/>
      <c r="B142" s="571"/>
      <c r="C142" s="571"/>
      <c r="D142" s="571"/>
      <c r="E142" s="572"/>
      <c r="J142" s="46"/>
      <c r="K142" s="46"/>
      <c r="L142" s="46"/>
    </row>
    <row r="143" spans="1:16" x14ac:dyDescent="0.25">
      <c r="A143" s="133"/>
      <c r="B143" s="133"/>
      <c r="C143" s="133"/>
      <c r="D143" s="133"/>
      <c r="E143" s="133"/>
      <c r="J143" s="46"/>
      <c r="K143" s="46"/>
      <c r="L143" s="46"/>
    </row>
    <row r="144" spans="1:16" x14ac:dyDescent="0.25">
      <c r="A144" s="699" t="s">
        <v>319</v>
      </c>
      <c r="B144" s="700"/>
      <c r="C144" s="700"/>
      <c r="D144" s="700"/>
      <c r="E144" s="701"/>
      <c r="J144" s="46"/>
      <c r="K144" s="46"/>
      <c r="L144" s="46"/>
    </row>
    <row r="145" spans="1:12" ht="44.25" customHeight="1" x14ac:dyDescent="0.25">
      <c r="A145" s="702" t="s">
        <v>320</v>
      </c>
      <c r="B145" s="703"/>
      <c r="C145" s="703"/>
      <c r="D145" s="703"/>
      <c r="E145" s="704"/>
      <c r="J145" s="46"/>
      <c r="K145" s="46"/>
      <c r="L145" s="46"/>
    </row>
    <row r="146" spans="1:12" ht="99.95" customHeight="1" x14ac:dyDescent="0.25">
      <c r="A146" s="575"/>
      <c r="B146" s="571"/>
      <c r="C146" s="571"/>
      <c r="D146" s="571"/>
      <c r="E146" s="572"/>
      <c r="J146" s="46"/>
      <c r="K146" s="46"/>
      <c r="L146" s="46"/>
    </row>
    <row r="147" spans="1:12" ht="21.75" customHeight="1" x14ac:dyDescent="0.25">
      <c r="J147" s="46"/>
      <c r="K147" s="46"/>
      <c r="L147" s="46"/>
    </row>
    <row r="148" spans="1:12" x14ac:dyDescent="0.25">
      <c r="A148" s="699" t="s">
        <v>321</v>
      </c>
      <c r="B148" s="700"/>
      <c r="C148" s="700"/>
      <c r="D148" s="700"/>
      <c r="E148" s="701"/>
      <c r="J148" s="46"/>
      <c r="K148" s="46"/>
      <c r="L148" s="46"/>
    </row>
    <row r="149" spans="1:12" ht="112.5" customHeight="1" x14ac:dyDescent="0.25">
      <c r="A149" s="706"/>
      <c r="B149" s="707"/>
      <c r="C149" s="707"/>
      <c r="D149" s="707"/>
      <c r="E149" s="708"/>
      <c r="J149" s="46"/>
      <c r="K149" s="46"/>
      <c r="L149" s="46"/>
    </row>
    <row r="150" spans="1:12" ht="21.75" customHeight="1" x14ac:dyDescent="0.25">
      <c r="J150" s="46"/>
      <c r="K150" s="46"/>
      <c r="L150" s="46"/>
    </row>
    <row r="151" spans="1:12" x14ac:dyDescent="0.25">
      <c r="A151" s="58" t="s">
        <v>322</v>
      </c>
      <c r="B151" s="56"/>
      <c r="C151" s="56"/>
      <c r="D151" s="56"/>
      <c r="E151" s="59"/>
      <c r="J151" s="46"/>
      <c r="K151" s="46"/>
      <c r="L151" s="46"/>
    </row>
    <row r="152" spans="1:12" x14ac:dyDescent="0.25">
      <c r="A152" s="600" t="s">
        <v>323</v>
      </c>
      <c r="B152" s="601"/>
      <c r="C152" s="601"/>
      <c r="D152" s="601"/>
      <c r="E152" s="602"/>
      <c r="J152" s="46"/>
      <c r="K152" s="46"/>
      <c r="L152" s="46"/>
    </row>
    <row r="153" spans="1:12" x14ac:dyDescent="0.25">
      <c r="A153" s="103" t="s">
        <v>324</v>
      </c>
      <c r="B153" s="9"/>
      <c r="J153" s="46"/>
      <c r="K153" s="46"/>
      <c r="L153" s="46"/>
    </row>
    <row r="154" spans="1:12" x14ac:dyDescent="0.25">
      <c r="A154" s="103" t="s">
        <v>325</v>
      </c>
      <c r="B154" s="9"/>
      <c r="J154" s="46"/>
      <c r="K154" s="46"/>
      <c r="L154" s="46"/>
    </row>
    <row r="155" spans="1:12" x14ac:dyDescent="0.25">
      <c r="A155" s="103" t="s">
        <v>326</v>
      </c>
      <c r="B155" s="9"/>
      <c r="J155" s="46"/>
      <c r="K155" s="46"/>
      <c r="L155" s="46"/>
    </row>
    <row r="156" spans="1:12" x14ac:dyDescent="0.25">
      <c r="A156" s="103" t="s">
        <v>327</v>
      </c>
      <c r="B156" s="9"/>
      <c r="J156" s="46"/>
      <c r="K156" s="46"/>
      <c r="L156" s="46"/>
    </row>
    <row r="157" spans="1:12" ht="30" customHeight="1" x14ac:dyDescent="0.25">
      <c r="J157" s="46"/>
      <c r="K157" s="46"/>
      <c r="L157" s="46"/>
    </row>
    <row r="158" spans="1:12" x14ac:dyDescent="0.25">
      <c r="A158" s="58" t="s">
        <v>328</v>
      </c>
      <c r="B158" s="56"/>
      <c r="C158" s="56"/>
      <c r="D158" s="56"/>
      <c r="E158" s="59"/>
      <c r="J158" s="46"/>
      <c r="K158" s="46"/>
      <c r="L158" s="46"/>
    </row>
    <row r="159" spans="1:12" ht="69" customHeight="1" x14ac:dyDescent="0.25">
      <c r="A159" s="600" t="s">
        <v>329</v>
      </c>
      <c r="B159" s="601"/>
      <c r="C159" s="601"/>
      <c r="D159" s="601"/>
      <c r="E159" s="602"/>
      <c r="J159" s="46"/>
      <c r="K159" s="46"/>
      <c r="L159" s="46"/>
    </row>
    <row r="160" spans="1:12" ht="231.75" customHeight="1" x14ac:dyDescent="0.25">
      <c r="A160" s="698" t="s">
        <v>330</v>
      </c>
      <c r="B160" s="684"/>
      <c r="C160" s="684"/>
      <c r="D160" s="684"/>
      <c r="E160" s="685"/>
      <c r="J160" s="46"/>
      <c r="K160" s="46"/>
      <c r="L160" s="46"/>
    </row>
    <row r="161" spans="2:12" x14ac:dyDescent="0.25">
      <c r="J161" s="46"/>
      <c r="K161" s="46"/>
      <c r="L161" s="46"/>
    </row>
    <row r="162" spans="2:12" x14ac:dyDescent="0.25">
      <c r="B162" s="230"/>
      <c r="C162" s="230"/>
      <c r="D162" s="230"/>
      <c r="J162" s="46"/>
      <c r="K162" s="46"/>
      <c r="L162" s="46"/>
    </row>
    <row r="163" spans="2:12" x14ac:dyDescent="0.25">
      <c r="B163" s="230"/>
      <c r="C163" s="230"/>
      <c r="D163" s="230"/>
      <c r="J163" s="46"/>
      <c r="K163" s="46"/>
      <c r="L163" s="46"/>
    </row>
    <row r="164" spans="2:12" x14ac:dyDescent="0.25">
      <c r="B164" s="705" t="s">
        <v>174</v>
      </c>
      <c r="C164" s="705"/>
      <c r="D164" s="385" t="s">
        <v>174</v>
      </c>
      <c r="J164" s="46"/>
      <c r="K164" s="46"/>
      <c r="L164" s="46"/>
    </row>
    <row r="165" spans="2:12" x14ac:dyDescent="0.25">
      <c r="B165" s="697" t="s">
        <v>331</v>
      </c>
      <c r="C165" s="697"/>
      <c r="D165" s="104" t="s">
        <v>175</v>
      </c>
    </row>
    <row r="166" spans="2:12" x14ac:dyDescent="0.25">
      <c r="B166" s="697" t="s">
        <v>332</v>
      </c>
      <c r="C166" s="697"/>
      <c r="D166" s="492">
        <f>'1. Application Form'!C9</f>
        <v>0</v>
      </c>
    </row>
  </sheetData>
  <sheetProtection algorithmName="SHA-512" hashValue="7knHc2bCVrfagfoPsFrmrUuVBwelyQ/b3gXCMraFiD2LQ5CihP4dV5B48pJ3OUTqlubBQyp8LOykIgZgqVDBPA==" saltValue="ZjqXj+QjT5IgQr7T3IF4iw==" spinCount="100000" sheet="1" formatCells="0"/>
  <mergeCells count="63">
    <mergeCell ref="D24:E24"/>
    <mergeCell ref="D60:E61"/>
    <mergeCell ref="D71:E72"/>
    <mergeCell ref="C66:E66"/>
    <mergeCell ref="B39:C39"/>
    <mergeCell ref="B40:C40"/>
    <mergeCell ref="B35:E35"/>
    <mergeCell ref="A38:E38"/>
    <mergeCell ref="B52:C52"/>
    <mergeCell ref="D52:E53"/>
    <mergeCell ref="B53:C53"/>
    <mergeCell ref="B43:C43"/>
    <mergeCell ref="B41:C41"/>
    <mergeCell ref="B44:C44"/>
    <mergeCell ref="D44:E45"/>
    <mergeCell ref="B61:C61"/>
    <mergeCell ref="A2:E2"/>
    <mergeCell ref="A3:E3"/>
    <mergeCell ref="A4:E4"/>
    <mergeCell ref="A7:E7"/>
    <mergeCell ref="A21:E21"/>
    <mergeCell ref="C8:E8"/>
    <mergeCell ref="A8:B8"/>
    <mergeCell ref="C9:E9"/>
    <mergeCell ref="A9:B9"/>
    <mergeCell ref="B11:E11"/>
    <mergeCell ref="B15:D15"/>
    <mergeCell ref="B60:C60"/>
    <mergeCell ref="C78:E79"/>
    <mergeCell ref="C80:E85"/>
    <mergeCell ref="A97:E97"/>
    <mergeCell ref="A87:A88"/>
    <mergeCell ref="C95:E96"/>
    <mergeCell ref="B87:B88"/>
    <mergeCell ref="B74:D74"/>
    <mergeCell ref="B75:D75"/>
    <mergeCell ref="A64:E64"/>
    <mergeCell ref="B166:C166"/>
    <mergeCell ref="A152:E152"/>
    <mergeCell ref="A159:E159"/>
    <mergeCell ref="A160:E160"/>
    <mergeCell ref="A140:E140"/>
    <mergeCell ref="A141:E141"/>
    <mergeCell ref="A142:E142"/>
    <mergeCell ref="B164:C164"/>
    <mergeCell ref="B165:C165"/>
    <mergeCell ref="A146:E146"/>
    <mergeCell ref="A145:E145"/>
    <mergeCell ref="A144:E144"/>
    <mergeCell ref="A148:E148"/>
    <mergeCell ref="A149:E149"/>
    <mergeCell ref="B59:C59"/>
    <mergeCell ref="D40:E41"/>
    <mergeCell ref="B48:C48"/>
    <mergeCell ref="D48:E49"/>
    <mergeCell ref="B56:C56"/>
    <mergeCell ref="D56:E57"/>
    <mergeCell ref="B45:C45"/>
    <mergeCell ref="B47:C47"/>
    <mergeCell ref="B49:C49"/>
    <mergeCell ref="B51:C51"/>
    <mergeCell ref="B55:C55"/>
    <mergeCell ref="B57:C57"/>
  </mergeCells>
  <conditionalFormatting sqref="A29:B34">
    <cfRule type="cellIs" dxfId="16" priority="3" operator="equal">
      <formula>0</formula>
    </cfRule>
  </conditionalFormatting>
  <dataValidations count="3">
    <dataValidation allowBlank="1" showInputMessage="1" showErrorMessage="1" promptTitle="Information" prompt="Please note that some mandatory imrpovements apply as of year 1, such as 1.6.3 and 5.1.5." sqref="D26" xr:uid="{09583CD0-1E6D-4E7A-9963-0FBD506FD899}"/>
    <dataValidation type="date" allowBlank="1" showInputMessage="1" showErrorMessage="1" sqref="B18 B23 B68:B69 B71:B72" xr:uid="{135BBE36-0D4B-4D8B-9D27-225BB531C8D7}">
      <formula1>44378</formula1>
      <formula2>73050</formula2>
    </dataValidation>
    <dataValidation type="whole" allowBlank="1" showInputMessage="1" showErrorMessage="1" sqref="B95:B96" xr:uid="{4C0B7B90-CE6D-4407-9BF1-49BA46F0D50C}">
      <formula1>1</formula1>
      <formula2>9999</formula2>
    </dataValidation>
  </dataValidations>
  <pageMargins left="0.511811024" right="0.511811024" top="0.78740157499999996" bottom="0.78740157499999996" header="0.31496062000000002" footer="0.31496062000000002"/>
  <pageSetup scale="80" orientation="landscape" verticalDpi="1200" r:id="rId1"/>
  <drawing r:id="rId2"/>
  <tableParts count="1">
    <tablePart r:id="rId3"/>
  </tableParts>
  <extLst>
    <ext xmlns:x14="http://schemas.microsoft.com/office/spreadsheetml/2009/9/main" uri="{CCE6A557-97BC-4b89-ADB6-D9C93CAAB3DF}">
      <x14:dataValidations xmlns:xm="http://schemas.microsoft.com/office/excel/2006/main" count="6">
        <x14:dataValidation type="list" allowBlank="1" showInputMessage="1" showErrorMessage="1" xr:uid="{FE6E3126-1E41-43F4-B306-AA64C1010228}">
          <x14:formula1>
            <xm:f>'Hidden Lists'!$F$3:$F$4</xm:f>
          </x14:formula1>
          <xm:sqref>E25:E29 B153:B156 E32</xm:sqref>
        </x14:dataValidation>
        <x14:dataValidation type="list" allowBlank="1" showInputMessage="1" showErrorMessage="1" xr:uid="{F55F7147-9D02-4BBE-882C-C70B2C8E5E20}">
          <x14:formula1>
            <xm:f>'Hidden Lists'!$G$20:$G$21</xm:f>
          </x14:formula1>
          <xm:sqref>B40:C40 B44:C44 B48:C48 B52:C52 B56:C56 B60:C60</xm:sqref>
        </x14:dataValidation>
        <x14:dataValidation type="list" allowBlank="1" showInputMessage="1" showErrorMessage="1" xr:uid="{3CAEE95F-F6E4-401F-9C11-A0716C36D005}">
          <x14:formula1>
            <xm:f>'Hidden Lists'!$C$10:$C$18</xm:f>
          </x14:formula1>
          <xm:sqref>B25</xm:sqref>
        </x14:dataValidation>
        <x14:dataValidation type="list" allowBlank="1" showInputMessage="1" showErrorMessage="1" xr:uid="{6CA7F018-B781-44C9-87B7-FE13DC770DEF}">
          <x14:formula1>
            <xm:f>'Hidden Lists'!$C$33:$C$35</xm:f>
          </x14:formula1>
          <xm:sqref>E31</xm:sqref>
        </x14:dataValidation>
        <x14:dataValidation type="list" allowBlank="1" showInputMessage="1" showErrorMessage="1" xr:uid="{54A84E7B-EF5C-478D-B14F-9D6818151E05}">
          <x14:formula1>
            <xm:f>'Hidden Lists'!$P$11:$P$17</xm:f>
          </x14:formula1>
          <xm:sqref>E39 E59 E43 E47 E51 E55</xm:sqref>
        </x14:dataValidation>
        <x14:dataValidation type="list" allowBlank="1" showInputMessage="1" showErrorMessage="1" xr:uid="{EDF08A13-8FC3-48AB-82A0-748F99B26605}">
          <x14:formula1>
            <xm:f>'Hidden Lists'!$K$18:$K$20</xm:f>
          </x14:formula1>
          <xm:sqref>E23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F8C9E-802E-40A9-9943-DA0E80715653}">
  <sheetPr codeName="Sheet5">
    <tabColor rgb="FFCCDE82"/>
  </sheetPr>
  <dimension ref="A1:I498"/>
  <sheetViews>
    <sheetView topLeftCell="B10" zoomScale="80" zoomScaleNormal="80" workbookViewId="0">
      <selection activeCell="E26" sqref="E26"/>
    </sheetView>
  </sheetViews>
  <sheetFormatPr defaultColWidth="9.140625" defaultRowHeight="13.5" x14ac:dyDescent="0.25"/>
  <cols>
    <col min="1" max="1" width="52.140625" style="7" customWidth="1"/>
    <col min="2" max="2" width="41.85546875" style="7" customWidth="1"/>
    <col min="3" max="3" width="41.28515625" style="7" customWidth="1"/>
    <col min="4" max="4" width="26.5703125" style="209" customWidth="1"/>
    <col min="5" max="5" width="68.85546875" style="77" customWidth="1"/>
    <col min="6" max="6" width="22.85546875" style="29" customWidth="1"/>
    <col min="7" max="7" width="12.85546875" style="2" customWidth="1"/>
    <col min="8" max="8" width="12" style="2" customWidth="1"/>
    <col min="9" max="9" width="18.28515625" style="2" customWidth="1"/>
    <col min="10" max="10" width="14.28515625" style="2" customWidth="1"/>
    <col min="11" max="11" width="47.7109375" style="2" customWidth="1"/>
    <col min="12" max="16384" width="9.140625" style="2"/>
  </cols>
  <sheetData>
    <row r="1" spans="1:9" x14ac:dyDescent="0.25">
      <c r="A1" s="447"/>
      <c r="B1" s="441"/>
      <c r="C1" s="441"/>
      <c r="D1" s="446"/>
      <c r="E1" s="448" t="str">
        <f>'1. Application Form'!K1</f>
        <v>Version 2.1 July 2023</v>
      </c>
      <c r="F1" s="2"/>
    </row>
    <row r="2" spans="1:9" ht="20.25" x14ac:dyDescent="0.25">
      <c r="A2" s="776" t="s">
        <v>184</v>
      </c>
      <c r="B2" s="612"/>
      <c r="C2" s="612"/>
      <c r="D2" s="612"/>
      <c r="E2" s="777"/>
      <c r="F2" s="2"/>
    </row>
    <row r="3" spans="1:9" ht="34.5" customHeight="1" x14ac:dyDescent="0.25">
      <c r="A3" s="778" t="str">
        <f>'1. Application Form'!A3:K3</f>
        <v>For Farm Certificate Holders &amp; Applicants
Group certification</v>
      </c>
      <c r="B3" s="730"/>
      <c r="C3" s="730"/>
      <c r="D3" s="730"/>
      <c r="E3" s="779"/>
      <c r="F3" s="2"/>
    </row>
    <row r="4" spans="1:9" ht="14.25" x14ac:dyDescent="0.25">
      <c r="A4" s="780" t="str">
        <f>'1. Application Form'!A4:K4</f>
        <v>Sustainable Agriculture Standard 2020</v>
      </c>
      <c r="B4" s="781"/>
      <c r="C4" s="781"/>
      <c r="D4" s="781"/>
      <c r="E4" s="782"/>
      <c r="F4" s="2"/>
    </row>
    <row r="6" spans="1:9" x14ac:dyDescent="0.25">
      <c r="A6" s="445" t="s">
        <v>185</v>
      </c>
      <c r="B6" s="441"/>
      <c r="C6" s="441"/>
      <c r="D6" s="446"/>
      <c r="E6" s="442"/>
      <c r="F6" s="2"/>
    </row>
    <row r="7" spans="1:9" x14ac:dyDescent="0.25">
      <c r="A7" s="773" t="s">
        <v>186</v>
      </c>
      <c r="B7" s="774"/>
      <c r="C7" s="774"/>
      <c r="D7" s="774"/>
      <c r="E7" s="775"/>
      <c r="F7" s="2"/>
    </row>
    <row r="8" spans="1:9" x14ac:dyDescent="0.25">
      <c r="A8" s="322" t="s">
        <v>187</v>
      </c>
      <c r="B8" s="503">
        <f>'2.Audit Plan'!C8</f>
        <v>0</v>
      </c>
      <c r="C8" s="443"/>
      <c r="I8" s="46"/>
    </row>
    <row r="9" spans="1:9" ht="15" customHeight="1" x14ac:dyDescent="0.25">
      <c r="A9" s="63" t="s">
        <v>188</v>
      </c>
      <c r="B9" s="351"/>
      <c r="C9" s="431"/>
      <c r="D9" s="7"/>
      <c r="E9" s="2"/>
      <c r="F9" s="2"/>
    </row>
    <row r="10" spans="1:9" ht="15" customHeight="1" x14ac:dyDescent="0.25">
      <c r="A10" s="322" t="s">
        <v>189</v>
      </c>
      <c r="B10" s="352"/>
      <c r="C10" s="432"/>
      <c r="D10" s="7"/>
      <c r="E10" s="2"/>
      <c r="F10" s="2"/>
    </row>
    <row r="12" spans="1:9" x14ac:dyDescent="0.25">
      <c r="A12" s="445" t="s">
        <v>190</v>
      </c>
      <c r="B12" s="441"/>
      <c r="C12" s="441"/>
      <c r="D12" s="446"/>
      <c r="E12" s="442"/>
      <c r="F12" s="2"/>
    </row>
    <row r="13" spans="1:9" ht="43.5" customHeight="1" x14ac:dyDescent="0.25">
      <c r="A13" s="753" t="s">
        <v>191</v>
      </c>
      <c r="B13" s="754"/>
      <c r="C13" s="754"/>
      <c r="D13" s="754"/>
      <c r="E13" s="755"/>
      <c r="F13" s="2"/>
    </row>
    <row r="14" spans="1:9" s="324" customFormat="1" ht="17.25" x14ac:dyDescent="0.3">
      <c r="A14" s="786" t="s">
        <v>192</v>
      </c>
      <c r="B14" s="786"/>
      <c r="C14" s="430"/>
      <c r="D14" s="323" t="s">
        <v>193</v>
      </c>
      <c r="E14" s="444" t="s">
        <v>194</v>
      </c>
      <c r="F14" s="400" t="s">
        <v>195</v>
      </c>
    </row>
    <row r="15" spans="1:9" ht="16.5" customHeight="1" x14ac:dyDescent="0.25">
      <c r="A15" s="772" t="s">
        <v>1368</v>
      </c>
      <c r="B15" s="761" t="s">
        <v>1364</v>
      </c>
      <c r="C15" s="761"/>
      <c r="D15" s="439"/>
      <c r="E15" s="433" t="s">
        <v>199</v>
      </c>
      <c r="F15" s="497">
        <f>_xlfn.IFS(D15='Hidden Lists'!K11,4,D15='Hidden Lists'!K12,2,D15='Hidden Lists'!K13,0,D15=0,0)</f>
        <v>0</v>
      </c>
    </row>
    <row r="16" spans="1:9" ht="16.5" x14ac:dyDescent="0.25">
      <c r="A16" s="769"/>
      <c r="B16" s="762" t="s">
        <v>1330</v>
      </c>
      <c r="C16" s="762"/>
      <c r="D16" s="493">
        <f>IF(AND(ISBLANK('1. Application Form'!J65:J68)=TRUE,ISBLANK('1. Application Form'!J72)=TRUE),"",'1. Application Form'!D99)</f>
        <v>0</v>
      </c>
      <c r="E16" s="438"/>
      <c r="F16" s="497">
        <f>IF(D16&lt;1,0,IF(D16&lt;=2,1,2))</f>
        <v>0</v>
      </c>
    </row>
    <row r="17" spans="1:6" ht="15" x14ac:dyDescent="0.25">
      <c r="A17" s="770"/>
      <c r="B17" s="767" t="s">
        <v>1331</v>
      </c>
      <c r="C17" s="768"/>
      <c r="D17" s="499" t="str">
        <f>VLOOKUP(F17,'Risk factors'!B104:D109,3,TRUE)</f>
        <v>2. Low risk</v>
      </c>
      <c r="E17" s="434"/>
      <c r="F17" s="523">
        <f>SUM(F15+F16)</f>
        <v>0</v>
      </c>
    </row>
    <row r="18" spans="1:6" ht="16.5" customHeight="1" x14ac:dyDescent="0.25">
      <c r="A18" s="769" t="s">
        <v>1369</v>
      </c>
      <c r="B18" s="762" t="s">
        <v>1365</v>
      </c>
      <c r="C18" s="762"/>
      <c r="D18" s="439"/>
      <c r="E18" s="438" t="s">
        <v>199</v>
      </c>
      <c r="F18" s="497">
        <f>_xlfn.IFS(D18='Hidden Lists'!K11,8,D18='Hidden Lists'!K12,4,D18='Hidden Lists'!K13,1,D18=0,0)</f>
        <v>0</v>
      </c>
    </row>
    <row r="19" spans="1:6" ht="16.5" x14ac:dyDescent="0.25">
      <c r="A19" s="769"/>
      <c r="B19" s="784" t="s">
        <v>1366</v>
      </c>
      <c r="C19" s="785"/>
      <c r="D19" s="494">
        <f>IF(ISBLANK('1. Application Form'!K75)=TRUE,"",'1. Application Form'!K75)</f>
        <v>0</v>
      </c>
      <c r="E19" s="435"/>
      <c r="F19" s="497">
        <f>IF(D19&lt;1,0,IF(D19&lt;=10,1,2))</f>
        <v>0</v>
      </c>
    </row>
    <row r="20" spans="1:6" ht="16.5" x14ac:dyDescent="0.25">
      <c r="A20" s="769"/>
      <c r="B20" s="765" t="s">
        <v>1332</v>
      </c>
      <c r="C20" s="766"/>
      <c r="D20" s="495">
        <f>'1. Application Form'!K74</f>
        <v>0</v>
      </c>
      <c r="E20" s="435"/>
      <c r="F20" s="497">
        <f>IF(D20&lt;1,0,IF(D20&lt;=10,1,2))</f>
        <v>0</v>
      </c>
    </row>
    <row r="21" spans="1:6" ht="16.5" x14ac:dyDescent="0.25">
      <c r="A21" s="770"/>
      <c r="B21" s="767" t="s">
        <v>1333</v>
      </c>
      <c r="C21" s="768"/>
      <c r="D21" s="500" t="str">
        <f>VLOOKUP(F21,'Risk factors'!B124:D129,3,TRUE)</f>
        <v>2. Low risk</v>
      </c>
      <c r="E21" s="436"/>
      <c r="F21" s="523">
        <f>SUM(F18+F19+F20)</f>
        <v>0</v>
      </c>
    </row>
    <row r="22" spans="1:6" ht="33.75" customHeight="1" x14ac:dyDescent="0.25">
      <c r="A22" s="758" t="s">
        <v>1372</v>
      </c>
      <c r="B22" s="763" t="s">
        <v>1391</v>
      </c>
      <c r="C22" s="763"/>
      <c r="D22" s="496">
        <f>IFERROR(SUM('1. Application Form'!I65+'1. Application Form'!I67)/SUM('1. Application Form'!H65+'1. Application Form'!H67),0)</f>
        <v>0</v>
      </c>
      <c r="E22" s="437"/>
      <c r="F22" s="497">
        <f>IF(D22&gt;1,1,IF(AND(D22&gt;0.5,D22&lt;1),0.5,IF(D22&lt;0.5,0)))</f>
        <v>0</v>
      </c>
    </row>
    <row r="23" spans="1:6" ht="31.5" customHeight="1" x14ac:dyDescent="0.25">
      <c r="A23" s="759"/>
      <c r="B23" s="763" t="s">
        <v>1390</v>
      </c>
      <c r="C23" s="763"/>
      <c r="D23" s="496">
        <f>IFERROR(SUM('1. Application Form'!I66+'1. Application Form'!I68)/SUM('1. Application Form'!H66+'1. Application Form'!H68),0)</f>
        <v>0</v>
      </c>
      <c r="E23" s="435"/>
      <c r="F23" s="497">
        <f>IF(D23&gt;1,2,IF(AND(D23&gt;0.5,D23&lt;1),1,IF(D23&lt;0.5,0)))</f>
        <v>0</v>
      </c>
    </row>
    <row r="24" spans="1:6" ht="33" customHeight="1" x14ac:dyDescent="0.25">
      <c r="A24" s="759"/>
      <c r="B24" s="762" t="s">
        <v>1389</v>
      </c>
      <c r="C24" s="762"/>
      <c r="D24" s="496">
        <f>IFERROR('1. Application Form'!I75/SUM('1. Application Form'!I65+'1. Application Form'!I66+'1. Application Form'!I67+'1. Application Form'!I68+'1. Application Form'!I72+'1. Application Form'!I73+'1. Application Form'!I74+'1. Application Form'!I75),0)</f>
        <v>0</v>
      </c>
      <c r="E24" s="435"/>
      <c r="F24" s="497">
        <f>IF(D24&lt;0.1,0,IF(AND(D24&gt;0.1,D24&lt;0.5),1.5,IF(D24&gt;0.5,3)))</f>
        <v>0</v>
      </c>
    </row>
    <row r="25" spans="1:6" ht="31.5" customHeight="1" x14ac:dyDescent="0.25">
      <c r="A25" s="759"/>
      <c r="B25" s="764" t="s">
        <v>1392</v>
      </c>
      <c r="C25" s="764"/>
      <c r="D25" s="496">
        <f>IFERROR('1. Application Form'!I74/SUM('1. Application Form'!I65+'1. Application Form'!I66+'1. Application Form'!I67+'1. Application Form'!I68+'1. Application Form'!I72+'1. Application Form'!I73+'1. Application Form'!I74+'1. Application Form'!I75),0)</f>
        <v>0</v>
      </c>
      <c r="E25" s="435"/>
      <c r="F25" s="497">
        <f>IF(D25&lt;0.2,0,IF(AND(D25&gt;0.2,D25&lt;0.5),1.5,IF(D25&gt;0.5,3)))</f>
        <v>0</v>
      </c>
    </row>
    <row r="26" spans="1:6" ht="31.5" customHeight="1" x14ac:dyDescent="0.25">
      <c r="A26" s="760"/>
      <c r="B26" s="756" t="s">
        <v>1334</v>
      </c>
      <c r="C26" s="757"/>
      <c r="D26" s="501" t="str">
        <f>VLOOKUP(F26,'Risk factors'!B87:D92,3,TRUE)</f>
        <v>2. Low risk</v>
      </c>
      <c r="E26" s="436"/>
      <c r="F26" s="523">
        <f>SUM(F22+F23+F24+F25)</f>
        <v>0</v>
      </c>
    </row>
    <row r="27" spans="1:6" ht="21.75" customHeight="1" x14ac:dyDescent="0.25">
      <c r="A27" s="772" t="s">
        <v>1371</v>
      </c>
      <c r="B27" s="761" t="s">
        <v>1351</v>
      </c>
      <c r="C27" s="761"/>
      <c r="D27" s="449"/>
      <c r="E27" s="437"/>
      <c r="F27" s="497">
        <f>IF(D27='Hidden Lists'!F3,1,0)</f>
        <v>0</v>
      </c>
    </row>
    <row r="28" spans="1:6" ht="18.75" customHeight="1" x14ac:dyDescent="0.25">
      <c r="A28" s="769"/>
      <c r="B28" s="762" t="s">
        <v>1374</v>
      </c>
      <c r="C28" s="762"/>
      <c r="D28" s="449"/>
      <c r="E28" s="435"/>
      <c r="F28" s="497" cm="1">
        <f t="array" ref="F28">IF(D28="",0,_xlfn.IFS(D28&lt;1,0,D28&lt;=2,1,D28&gt;2,2))</f>
        <v>0</v>
      </c>
    </row>
    <row r="29" spans="1:6" ht="19.5" customHeight="1" x14ac:dyDescent="0.25">
      <c r="A29" s="769"/>
      <c r="B29" s="762" t="s">
        <v>1358</v>
      </c>
      <c r="C29" s="762"/>
      <c r="D29" s="449"/>
      <c r="E29" s="435"/>
      <c r="F29" s="497">
        <f>IF(D29='Hidden Lists'!F3,1,0)</f>
        <v>0</v>
      </c>
    </row>
    <row r="30" spans="1:6" ht="30" customHeight="1" x14ac:dyDescent="0.25">
      <c r="A30" s="769"/>
      <c r="B30" s="762" t="s">
        <v>1373</v>
      </c>
      <c r="C30" s="762"/>
      <c r="D30" s="453"/>
      <c r="E30" s="498" t="s">
        <v>1395</v>
      </c>
      <c r="F30" s="497">
        <f>IF(D30='Hidden Lists'!F3,4,0)</f>
        <v>0</v>
      </c>
    </row>
    <row r="31" spans="1:6" ht="31.5" customHeight="1" x14ac:dyDescent="0.25">
      <c r="A31" s="770"/>
      <c r="B31" s="767" t="s">
        <v>1335</v>
      </c>
      <c r="C31" s="783"/>
      <c r="D31" s="502" t="str">
        <f>VLOOKUP(F31,'Risk factors'!B145:D150,3,TRUE)</f>
        <v>2. Low risk</v>
      </c>
      <c r="E31" s="436"/>
      <c r="F31" s="523">
        <f>SUM(F27+F28+F29+F30)</f>
        <v>0</v>
      </c>
    </row>
    <row r="32" spans="1:6" ht="33" customHeight="1" x14ac:dyDescent="0.25">
      <c r="A32" s="772" t="s">
        <v>1370</v>
      </c>
      <c r="B32" s="761" t="s">
        <v>1362</v>
      </c>
      <c r="C32" s="761"/>
      <c r="D32" s="439"/>
      <c r="E32" s="437"/>
      <c r="F32" s="497">
        <f>_xlfn.IFS(D32='Hidden Lists'!$M$9,3,D32='Hidden Lists'!$M$8,2,D32='Hidden Lists'!$M$7,1,D32=0,0)</f>
        <v>0</v>
      </c>
    </row>
    <row r="33" spans="1:6" ht="39" customHeight="1" x14ac:dyDescent="0.25">
      <c r="A33" s="770"/>
      <c r="B33" s="771" t="s">
        <v>1363</v>
      </c>
      <c r="C33" s="771"/>
      <c r="D33" s="439"/>
      <c r="E33" s="436"/>
      <c r="F33" s="497">
        <f>_xlfn.IFS(D33='Hidden Lists'!$M$9,3,D33='Hidden Lists'!$M$8,2,D33='Hidden Lists'!$M$7,1,D33=0,0)</f>
        <v>0</v>
      </c>
    </row>
    <row r="34" spans="1:6" x14ac:dyDescent="0.25">
      <c r="F34" s="325"/>
    </row>
    <row r="35" spans="1:6" x14ac:dyDescent="0.25">
      <c r="A35" s="440" t="s">
        <v>201</v>
      </c>
      <c r="B35" s="441"/>
      <c r="C35" s="441"/>
      <c r="D35" s="441"/>
      <c r="E35" s="441"/>
      <c r="F35" s="442"/>
    </row>
    <row r="36" spans="1:6" ht="86.25" customHeight="1" x14ac:dyDescent="0.25">
      <c r="A36" s="750" t="s">
        <v>202</v>
      </c>
      <c r="B36" s="751"/>
      <c r="C36" s="751"/>
      <c r="D36" s="751"/>
      <c r="E36" s="751"/>
      <c r="F36" s="752"/>
    </row>
    <row r="37" spans="1:6" ht="27" customHeight="1" x14ac:dyDescent="0.25">
      <c r="A37" s="392" t="s">
        <v>203</v>
      </c>
      <c r="B37" s="341" t="s">
        <v>204</v>
      </c>
      <c r="C37" s="341" t="s">
        <v>181</v>
      </c>
      <c r="D37" s="341" t="s">
        <v>205</v>
      </c>
      <c r="E37" s="392" t="s">
        <v>206</v>
      </c>
      <c r="F37" s="341" t="s">
        <v>207</v>
      </c>
    </row>
    <row r="38" spans="1:6" x14ac:dyDescent="0.25">
      <c r="A38" s="39"/>
      <c r="B38" s="39"/>
      <c r="C38" s="39"/>
      <c r="D38" s="39"/>
      <c r="E38" s="38"/>
      <c r="F38" s="39"/>
    </row>
    <row r="39" spans="1:6" x14ac:dyDescent="0.25">
      <c r="A39" s="39"/>
      <c r="B39" s="39"/>
      <c r="C39" s="39"/>
      <c r="D39" s="39"/>
      <c r="E39" s="38"/>
      <c r="F39" s="39"/>
    </row>
    <row r="40" spans="1:6" x14ac:dyDescent="0.25">
      <c r="A40" s="39"/>
      <c r="B40" s="39"/>
      <c r="C40" s="39"/>
      <c r="D40" s="39"/>
      <c r="E40" s="38"/>
      <c r="F40" s="39"/>
    </row>
    <row r="41" spans="1:6" x14ac:dyDescent="0.25">
      <c r="A41" s="39"/>
      <c r="B41" s="39"/>
      <c r="C41" s="39"/>
      <c r="D41" s="39"/>
      <c r="E41" s="38"/>
      <c r="F41" s="39"/>
    </row>
    <row r="42" spans="1:6" x14ac:dyDescent="0.25">
      <c r="A42" s="39"/>
      <c r="B42" s="39"/>
      <c r="C42" s="39"/>
      <c r="D42" s="39"/>
      <c r="E42" s="38"/>
      <c r="F42" s="39"/>
    </row>
    <row r="43" spans="1:6" x14ac:dyDescent="0.25">
      <c r="A43" s="39"/>
      <c r="B43" s="39"/>
      <c r="C43" s="39"/>
      <c r="D43" s="39"/>
      <c r="E43" s="38"/>
      <c r="F43" s="39"/>
    </row>
    <row r="44" spans="1:6" x14ac:dyDescent="0.25">
      <c r="A44" s="39"/>
      <c r="B44" s="39"/>
      <c r="C44" s="39"/>
      <c r="D44" s="39"/>
      <c r="E44" s="38"/>
      <c r="F44" s="39"/>
    </row>
    <row r="45" spans="1:6" x14ac:dyDescent="0.25">
      <c r="A45" s="39"/>
      <c r="B45" s="39"/>
      <c r="C45" s="39"/>
      <c r="D45" s="39"/>
      <c r="E45" s="38"/>
      <c r="F45" s="39"/>
    </row>
    <row r="46" spans="1:6" x14ac:dyDescent="0.25">
      <c r="A46" s="39"/>
      <c r="B46" s="39"/>
      <c r="C46" s="39"/>
      <c r="D46" s="39"/>
      <c r="E46" s="38"/>
      <c r="F46" s="39"/>
    </row>
    <row r="47" spans="1:6" x14ac:dyDescent="0.25">
      <c r="A47" s="39"/>
      <c r="B47" s="39"/>
      <c r="C47" s="39"/>
      <c r="D47" s="39"/>
      <c r="E47" s="38"/>
      <c r="F47" s="39"/>
    </row>
    <row r="48" spans="1:6" x14ac:dyDescent="0.25">
      <c r="A48" s="39"/>
      <c r="B48" s="39"/>
      <c r="C48" s="39"/>
      <c r="D48" s="39"/>
      <c r="E48" s="38"/>
      <c r="F48" s="39"/>
    </row>
    <row r="49" spans="1:6" x14ac:dyDescent="0.25">
      <c r="A49" s="39"/>
      <c r="B49" s="39"/>
      <c r="C49" s="39"/>
      <c r="D49" s="39"/>
      <c r="E49" s="38"/>
      <c r="F49" s="39"/>
    </row>
    <row r="50" spans="1:6" x14ac:dyDescent="0.25">
      <c r="A50" s="39"/>
      <c r="B50" s="39"/>
      <c r="C50" s="39"/>
      <c r="D50" s="39"/>
      <c r="E50" s="38"/>
      <c r="F50" s="39"/>
    </row>
    <row r="51" spans="1:6" x14ac:dyDescent="0.25">
      <c r="A51" s="39"/>
      <c r="B51" s="39"/>
      <c r="C51" s="39"/>
      <c r="D51" s="39"/>
      <c r="E51" s="38"/>
      <c r="F51" s="39"/>
    </row>
    <row r="52" spans="1:6" x14ac:dyDescent="0.25">
      <c r="A52" s="39"/>
      <c r="B52" s="39"/>
      <c r="C52" s="39"/>
      <c r="D52" s="39"/>
      <c r="E52" s="38"/>
      <c r="F52" s="39"/>
    </row>
    <row r="53" spans="1:6" x14ac:dyDescent="0.25">
      <c r="A53" s="39"/>
      <c r="B53" s="39"/>
      <c r="C53" s="39"/>
      <c r="D53" s="39"/>
      <c r="E53" s="38"/>
      <c r="F53" s="39"/>
    </row>
    <row r="54" spans="1:6" x14ac:dyDescent="0.25">
      <c r="A54" s="39"/>
      <c r="B54" s="39"/>
      <c r="C54" s="39"/>
      <c r="D54" s="39"/>
      <c r="E54" s="38"/>
      <c r="F54" s="39"/>
    </row>
    <row r="55" spans="1:6" x14ac:dyDescent="0.25">
      <c r="A55" s="39"/>
      <c r="B55" s="39"/>
      <c r="C55" s="39"/>
      <c r="D55" s="39"/>
      <c r="E55" s="38"/>
      <c r="F55" s="39"/>
    </row>
    <row r="56" spans="1:6" x14ac:dyDescent="0.25">
      <c r="A56" s="39"/>
      <c r="B56" s="39"/>
      <c r="C56" s="39"/>
      <c r="D56" s="39"/>
      <c r="E56" s="38"/>
      <c r="F56" s="39"/>
    </row>
    <row r="57" spans="1:6" x14ac:dyDescent="0.25">
      <c r="A57" s="39"/>
      <c r="B57" s="39"/>
      <c r="C57" s="39"/>
      <c r="D57" s="39"/>
      <c r="E57" s="38"/>
      <c r="F57" s="39"/>
    </row>
    <row r="58" spans="1:6" x14ac:dyDescent="0.25">
      <c r="A58" s="39"/>
      <c r="B58" s="39"/>
      <c r="C58" s="39"/>
      <c r="D58" s="39"/>
      <c r="E58" s="38"/>
      <c r="F58" s="39"/>
    </row>
    <row r="59" spans="1:6" x14ac:dyDescent="0.25">
      <c r="A59" s="39"/>
      <c r="B59" s="39"/>
      <c r="C59" s="39"/>
      <c r="D59" s="39"/>
      <c r="E59" s="38"/>
      <c r="F59" s="39"/>
    </row>
    <row r="60" spans="1:6" x14ac:dyDescent="0.25">
      <c r="A60" s="39"/>
      <c r="B60" s="39"/>
      <c r="C60" s="39"/>
      <c r="D60" s="39"/>
      <c r="E60" s="38"/>
      <c r="F60" s="39"/>
    </row>
    <row r="61" spans="1:6" x14ac:dyDescent="0.25">
      <c r="A61" s="39"/>
      <c r="B61" s="39"/>
      <c r="C61" s="39"/>
      <c r="D61" s="39"/>
      <c r="E61" s="38"/>
      <c r="F61" s="39"/>
    </row>
    <row r="62" spans="1:6" x14ac:dyDescent="0.25">
      <c r="A62" s="39"/>
      <c r="B62" s="39"/>
      <c r="C62" s="39"/>
      <c r="D62" s="39"/>
      <c r="E62" s="38"/>
      <c r="F62" s="39"/>
    </row>
    <row r="63" spans="1:6" x14ac:dyDescent="0.25">
      <c r="A63" s="39"/>
      <c r="B63" s="39"/>
      <c r="C63" s="39"/>
      <c r="D63" s="39"/>
      <c r="E63" s="38"/>
      <c r="F63" s="39"/>
    </row>
    <row r="64" spans="1:6" x14ac:dyDescent="0.25">
      <c r="A64" s="39"/>
      <c r="B64" s="39"/>
      <c r="C64" s="39"/>
      <c r="D64" s="39"/>
      <c r="E64" s="38"/>
      <c r="F64" s="39"/>
    </row>
    <row r="65" spans="1:6" x14ac:dyDescent="0.25">
      <c r="A65" s="39"/>
      <c r="B65" s="39"/>
      <c r="C65" s="39"/>
      <c r="D65" s="39"/>
      <c r="E65" s="38"/>
      <c r="F65" s="39"/>
    </row>
    <row r="66" spans="1:6" x14ac:dyDescent="0.25">
      <c r="A66" s="39"/>
      <c r="B66" s="39"/>
      <c r="C66" s="39"/>
      <c r="D66" s="39"/>
      <c r="E66" s="38"/>
      <c r="F66" s="39"/>
    </row>
    <row r="67" spans="1:6" x14ac:dyDescent="0.25">
      <c r="A67" s="39"/>
      <c r="B67" s="39"/>
      <c r="C67" s="39"/>
      <c r="D67" s="39"/>
      <c r="E67" s="38"/>
      <c r="F67" s="39"/>
    </row>
    <row r="68" spans="1:6" x14ac:dyDescent="0.25">
      <c r="A68" s="39"/>
      <c r="B68" s="39"/>
      <c r="C68" s="39"/>
      <c r="D68" s="39"/>
      <c r="E68" s="38"/>
      <c r="F68" s="39"/>
    </row>
    <row r="69" spans="1:6" x14ac:dyDescent="0.25">
      <c r="A69" s="39"/>
      <c r="B69" s="39"/>
      <c r="C69" s="39"/>
      <c r="D69" s="39"/>
      <c r="E69" s="38"/>
      <c r="F69" s="39"/>
    </row>
    <row r="70" spans="1:6" x14ac:dyDescent="0.25">
      <c r="A70" s="39"/>
      <c r="B70" s="39"/>
      <c r="C70" s="39"/>
      <c r="D70" s="39"/>
      <c r="E70" s="38"/>
      <c r="F70" s="39"/>
    </row>
    <row r="71" spans="1:6" x14ac:dyDescent="0.25">
      <c r="A71" s="39"/>
      <c r="B71" s="39"/>
      <c r="C71" s="39"/>
      <c r="D71" s="39"/>
      <c r="E71" s="38"/>
      <c r="F71" s="39"/>
    </row>
    <row r="72" spans="1:6" x14ac:dyDescent="0.25">
      <c r="A72" s="39"/>
      <c r="B72" s="39"/>
      <c r="C72" s="39"/>
      <c r="D72" s="39"/>
      <c r="E72" s="38"/>
      <c r="F72" s="39"/>
    </row>
    <row r="73" spans="1:6" x14ac:dyDescent="0.25">
      <c r="A73" s="39"/>
      <c r="B73" s="39"/>
      <c r="C73" s="39"/>
      <c r="D73" s="39"/>
      <c r="E73" s="38"/>
      <c r="F73" s="39"/>
    </row>
    <row r="74" spans="1:6" x14ac:dyDescent="0.25">
      <c r="A74" s="39"/>
      <c r="B74" s="39"/>
      <c r="C74" s="39"/>
      <c r="D74" s="39"/>
      <c r="E74" s="38"/>
      <c r="F74" s="39"/>
    </row>
    <row r="75" spans="1:6" x14ac:dyDescent="0.25">
      <c r="A75" s="39"/>
      <c r="B75" s="39"/>
      <c r="C75" s="39"/>
      <c r="D75" s="39"/>
      <c r="E75" s="38"/>
      <c r="F75" s="39"/>
    </row>
    <row r="76" spans="1:6" x14ac:dyDescent="0.25">
      <c r="A76" s="39"/>
      <c r="B76" s="39"/>
      <c r="C76" s="39"/>
      <c r="D76" s="39"/>
      <c r="E76" s="38"/>
      <c r="F76" s="39"/>
    </row>
    <row r="77" spans="1:6" x14ac:dyDescent="0.25">
      <c r="A77" s="39"/>
      <c r="B77" s="39"/>
      <c r="C77" s="39"/>
      <c r="D77" s="39"/>
      <c r="E77" s="38"/>
      <c r="F77" s="39"/>
    </row>
    <row r="78" spans="1:6" x14ac:dyDescent="0.25">
      <c r="A78" s="39"/>
      <c r="B78" s="39"/>
      <c r="C78" s="39"/>
      <c r="D78" s="39"/>
      <c r="E78" s="38"/>
      <c r="F78" s="39"/>
    </row>
    <row r="79" spans="1:6" x14ac:dyDescent="0.25">
      <c r="A79" s="39"/>
      <c r="B79" s="39"/>
      <c r="C79" s="39"/>
      <c r="D79" s="39"/>
      <c r="E79" s="38"/>
      <c r="F79" s="39"/>
    </row>
    <row r="80" spans="1:6" x14ac:dyDescent="0.25">
      <c r="A80" s="39"/>
      <c r="B80" s="39"/>
      <c r="C80" s="39"/>
      <c r="D80" s="39"/>
      <c r="E80" s="38"/>
      <c r="F80" s="39"/>
    </row>
    <row r="81" spans="1:6" x14ac:dyDescent="0.25">
      <c r="A81" s="39"/>
      <c r="B81" s="39"/>
      <c r="C81" s="39"/>
      <c r="D81" s="39"/>
      <c r="E81" s="38"/>
      <c r="F81" s="39"/>
    </row>
    <row r="82" spans="1:6" x14ac:dyDescent="0.25">
      <c r="A82" s="39"/>
      <c r="B82" s="39"/>
      <c r="C82" s="39"/>
      <c r="D82" s="39"/>
      <c r="E82" s="38"/>
      <c r="F82" s="39"/>
    </row>
    <row r="83" spans="1:6" x14ac:dyDescent="0.25">
      <c r="A83" s="39"/>
      <c r="B83" s="39"/>
      <c r="C83" s="39"/>
      <c r="D83" s="39"/>
      <c r="E83" s="38"/>
      <c r="F83" s="39"/>
    </row>
    <row r="84" spans="1:6" x14ac:dyDescent="0.25">
      <c r="A84" s="39"/>
      <c r="B84" s="39"/>
      <c r="C84" s="39"/>
      <c r="D84" s="39"/>
      <c r="E84" s="38"/>
      <c r="F84" s="39"/>
    </row>
    <row r="85" spans="1:6" x14ac:dyDescent="0.25">
      <c r="A85" s="39"/>
      <c r="B85" s="39"/>
      <c r="C85" s="39"/>
      <c r="D85" s="39"/>
      <c r="E85" s="38"/>
      <c r="F85" s="39"/>
    </row>
    <row r="86" spans="1:6" x14ac:dyDescent="0.25">
      <c r="A86" s="39"/>
      <c r="B86" s="39"/>
      <c r="C86" s="39"/>
      <c r="D86" s="39"/>
      <c r="E86" s="38"/>
      <c r="F86" s="39"/>
    </row>
    <row r="87" spans="1:6" x14ac:dyDescent="0.25">
      <c r="A87" s="39"/>
      <c r="B87" s="39"/>
      <c r="C87" s="39"/>
      <c r="D87" s="39"/>
      <c r="E87" s="38"/>
      <c r="F87" s="39"/>
    </row>
    <row r="88" spans="1:6" x14ac:dyDescent="0.25">
      <c r="A88" s="39"/>
      <c r="B88" s="39"/>
      <c r="C88" s="39"/>
      <c r="D88" s="39"/>
      <c r="E88" s="38"/>
      <c r="F88" s="39"/>
    </row>
    <row r="89" spans="1:6" x14ac:dyDescent="0.25">
      <c r="A89" s="39"/>
      <c r="B89" s="39"/>
      <c r="C89" s="39"/>
      <c r="D89" s="39"/>
      <c r="E89" s="38"/>
      <c r="F89" s="39"/>
    </row>
    <row r="90" spans="1:6" x14ac:dyDescent="0.25">
      <c r="A90" s="39"/>
      <c r="B90" s="39"/>
      <c r="C90" s="39"/>
      <c r="D90" s="39"/>
      <c r="E90" s="38"/>
      <c r="F90" s="39"/>
    </row>
    <row r="91" spans="1:6" x14ac:dyDescent="0.25">
      <c r="A91" s="39"/>
      <c r="B91" s="39"/>
      <c r="C91" s="39"/>
      <c r="D91" s="39"/>
      <c r="E91" s="38"/>
      <c r="F91" s="39"/>
    </row>
    <row r="92" spans="1:6" x14ac:dyDescent="0.25">
      <c r="A92" s="39"/>
      <c r="B92" s="39"/>
      <c r="C92" s="39"/>
      <c r="D92" s="39"/>
      <c r="E92" s="38"/>
      <c r="F92" s="39"/>
    </row>
    <row r="93" spans="1:6" x14ac:dyDescent="0.25">
      <c r="A93" s="39"/>
      <c r="B93" s="39"/>
      <c r="C93" s="39"/>
      <c r="D93" s="39"/>
      <c r="E93" s="38"/>
      <c r="F93" s="39"/>
    </row>
    <row r="94" spans="1:6" x14ac:dyDescent="0.25">
      <c r="A94" s="39"/>
      <c r="B94" s="39"/>
      <c r="C94" s="39"/>
      <c r="D94" s="39"/>
      <c r="E94" s="38"/>
      <c r="F94" s="39"/>
    </row>
    <row r="95" spans="1:6" x14ac:dyDescent="0.25">
      <c r="A95" s="39"/>
      <c r="B95" s="39"/>
      <c r="C95" s="39"/>
      <c r="D95" s="39"/>
      <c r="E95" s="38"/>
      <c r="F95" s="39"/>
    </row>
    <row r="96" spans="1:6" x14ac:dyDescent="0.25">
      <c r="A96" s="39"/>
      <c r="B96" s="39"/>
      <c r="C96" s="39"/>
      <c r="D96" s="39"/>
      <c r="E96" s="38"/>
      <c r="F96" s="39"/>
    </row>
    <row r="97" spans="1:6" x14ac:dyDescent="0.25">
      <c r="A97" s="39"/>
      <c r="B97" s="39"/>
      <c r="C97" s="39"/>
      <c r="D97" s="39"/>
      <c r="E97" s="38"/>
      <c r="F97" s="39"/>
    </row>
    <row r="98" spans="1:6" x14ac:dyDescent="0.25">
      <c r="A98" s="39"/>
      <c r="B98" s="39"/>
      <c r="C98" s="39"/>
      <c r="D98" s="39"/>
      <c r="E98" s="38"/>
      <c r="F98" s="39"/>
    </row>
    <row r="99" spans="1:6" x14ac:dyDescent="0.25">
      <c r="A99" s="39"/>
      <c r="B99" s="39"/>
      <c r="C99" s="39"/>
      <c r="D99" s="39"/>
      <c r="E99" s="38"/>
      <c r="F99" s="39"/>
    </row>
    <row r="100" spans="1:6" x14ac:dyDescent="0.25">
      <c r="A100" s="39"/>
      <c r="B100" s="39"/>
      <c r="C100" s="39"/>
      <c r="D100" s="39"/>
      <c r="E100" s="38"/>
      <c r="F100" s="39"/>
    </row>
    <row r="101" spans="1:6" x14ac:dyDescent="0.25">
      <c r="A101" s="39"/>
      <c r="B101" s="39"/>
      <c r="C101" s="39"/>
      <c r="D101" s="39"/>
      <c r="E101" s="38"/>
      <c r="F101" s="39"/>
    </row>
    <row r="102" spans="1:6" x14ac:dyDescent="0.25">
      <c r="A102" s="39"/>
      <c r="B102" s="39"/>
      <c r="C102" s="39"/>
      <c r="D102" s="39"/>
      <c r="E102" s="38"/>
      <c r="F102" s="39"/>
    </row>
    <row r="103" spans="1:6" x14ac:dyDescent="0.25">
      <c r="A103" s="39"/>
      <c r="B103" s="39"/>
      <c r="C103" s="39"/>
      <c r="D103" s="39"/>
      <c r="E103" s="38"/>
      <c r="F103" s="39"/>
    </row>
    <row r="104" spans="1:6" x14ac:dyDescent="0.25">
      <c r="A104" s="39"/>
      <c r="B104" s="39"/>
      <c r="C104" s="39"/>
      <c r="D104" s="39"/>
      <c r="E104" s="38"/>
      <c r="F104" s="39"/>
    </row>
    <row r="105" spans="1:6" x14ac:dyDescent="0.25">
      <c r="A105" s="39"/>
      <c r="B105" s="39"/>
      <c r="C105" s="39"/>
      <c r="D105" s="39"/>
      <c r="E105" s="38"/>
      <c r="F105" s="39"/>
    </row>
    <row r="106" spans="1:6" x14ac:dyDescent="0.25">
      <c r="A106" s="39"/>
      <c r="B106" s="39"/>
      <c r="C106" s="39"/>
      <c r="D106" s="39"/>
      <c r="E106" s="38"/>
      <c r="F106" s="39"/>
    </row>
    <row r="107" spans="1:6" x14ac:dyDescent="0.25">
      <c r="A107" s="39"/>
      <c r="B107" s="39"/>
      <c r="C107" s="39"/>
      <c r="D107" s="39"/>
      <c r="E107" s="38"/>
      <c r="F107" s="39"/>
    </row>
    <row r="108" spans="1:6" x14ac:dyDescent="0.25">
      <c r="A108" s="39"/>
      <c r="B108" s="39"/>
      <c r="C108" s="39"/>
      <c r="D108" s="39"/>
      <c r="E108" s="38"/>
      <c r="F108" s="39"/>
    </row>
    <row r="109" spans="1:6" x14ac:dyDescent="0.25">
      <c r="A109" s="39"/>
      <c r="B109" s="39"/>
      <c r="C109" s="39"/>
      <c r="D109" s="39"/>
      <c r="E109" s="38"/>
      <c r="F109" s="39"/>
    </row>
    <row r="110" spans="1:6" x14ac:dyDescent="0.25">
      <c r="A110" s="39"/>
      <c r="B110" s="39"/>
      <c r="C110" s="39"/>
      <c r="D110" s="39"/>
      <c r="E110" s="38"/>
      <c r="F110" s="39"/>
    </row>
    <row r="111" spans="1:6" x14ac:dyDescent="0.25">
      <c r="A111" s="39"/>
      <c r="B111" s="39"/>
      <c r="C111" s="39"/>
      <c r="D111" s="39"/>
      <c r="E111" s="38"/>
      <c r="F111" s="39"/>
    </row>
    <row r="112" spans="1:6" x14ac:dyDescent="0.25">
      <c r="A112" s="39"/>
      <c r="B112" s="39"/>
      <c r="C112" s="39"/>
      <c r="D112" s="39"/>
      <c r="E112" s="38"/>
      <c r="F112" s="39"/>
    </row>
    <row r="113" spans="1:6" x14ac:dyDescent="0.25">
      <c r="A113" s="39"/>
      <c r="B113" s="39"/>
      <c r="C113" s="39"/>
      <c r="D113" s="39"/>
      <c r="E113" s="38"/>
      <c r="F113" s="39"/>
    </row>
    <row r="114" spans="1:6" x14ac:dyDescent="0.25">
      <c r="A114" s="39"/>
      <c r="B114" s="39"/>
      <c r="C114" s="39"/>
      <c r="D114" s="39"/>
      <c r="E114" s="38"/>
      <c r="F114" s="39"/>
    </row>
    <row r="115" spans="1:6" x14ac:dyDescent="0.25">
      <c r="A115" s="39"/>
      <c r="B115" s="39"/>
      <c r="C115" s="39"/>
      <c r="D115" s="39"/>
      <c r="E115" s="38"/>
      <c r="F115" s="39"/>
    </row>
    <row r="116" spans="1:6" x14ac:dyDescent="0.25">
      <c r="A116" s="39"/>
      <c r="B116" s="39"/>
      <c r="C116" s="39"/>
      <c r="D116" s="39"/>
      <c r="E116" s="38"/>
      <c r="F116" s="39"/>
    </row>
    <row r="117" spans="1:6" x14ac:dyDescent="0.25">
      <c r="A117" s="39"/>
      <c r="B117" s="39"/>
      <c r="C117" s="39"/>
      <c r="D117" s="39"/>
      <c r="E117" s="38"/>
      <c r="F117" s="39"/>
    </row>
    <row r="118" spans="1:6" x14ac:dyDescent="0.25">
      <c r="A118" s="39"/>
      <c r="B118" s="39"/>
      <c r="C118" s="39"/>
      <c r="D118" s="39"/>
      <c r="E118" s="38"/>
      <c r="F118" s="39"/>
    </row>
    <row r="119" spans="1:6" x14ac:dyDescent="0.25">
      <c r="A119" s="39"/>
      <c r="B119" s="39"/>
      <c r="C119" s="39"/>
      <c r="D119" s="39"/>
      <c r="E119" s="38"/>
      <c r="F119" s="39"/>
    </row>
    <row r="120" spans="1:6" x14ac:dyDescent="0.25">
      <c r="A120" s="39"/>
      <c r="B120" s="39"/>
      <c r="C120" s="39"/>
      <c r="D120" s="39"/>
      <c r="E120" s="38"/>
      <c r="F120" s="39"/>
    </row>
    <row r="121" spans="1:6" x14ac:dyDescent="0.25">
      <c r="A121" s="39"/>
      <c r="B121" s="39"/>
      <c r="C121" s="39"/>
      <c r="D121" s="39"/>
      <c r="E121" s="38"/>
      <c r="F121" s="39"/>
    </row>
    <row r="122" spans="1:6" x14ac:dyDescent="0.25">
      <c r="A122" s="39"/>
      <c r="B122" s="39"/>
      <c r="C122" s="39"/>
      <c r="D122" s="39"/>
      <c r="E122" s="38"/>
      <c r="F122" s="39"/>
    </row>
    <row r="123" spans="1:6" x14ac:dyDescent="0.25">
      <c r="A123" s="39"/>
      <c r="B123" s="39"/>
      <c r="C123" s="39"/>
      <c r="D123" s="39"/>
      <c r="E123" s="38"/>
      <c r="F123" s="39"/>
    </row>
    <row r="124" spans="1:6" x14ac:dyDescent="0.25">
      <c r="A124" s="39"/>
      <c r="B124" s="39"/>
      <c r="C124" s="39"/>
      <c r="D124" s="39"/>
      <c r="E124" s="38"/>
      <c r="F124" s="39"/>
    </row>
    <row r="125" spans="1:6" x14ac:dyDescent="0.25">
      <c r="A125" s="39"/>
      <c r="B125" s="39"/>
      <c r="C125" s="39"/>
      <c r="D125" s="39"/>
      <c r="E125" s="38"/>
      <c r="F125" s="39"/>
    </row>
    <row r="126" spans="1:6" x14ac:dyDescent="0.25">
      <c r="A126" s="39"/>
      <c r="B126" s="39"/>
      <c r="C126" s="39"/>
      <c r="D126" s="39"/>
      <c r="E126" s="38"/>
      <c r="F126" s="39"/>
    </row>
    <row r="127" spans="1:6" x14ac:dyDescent="0.25">
      <c r="A127" s="39"/>
      <c r="B127" s="39"/>
      <c r="C127" s="39"/>
      <c r="D127" s="39"/>
      <c r="E127" s="38"/>
      <c r="F127" s="39"/>
    </row>
    <row r="128" spans="1:6" x14ac:dyDescent="0.25">
      <c r="A128" s="39"/>
      <c r="B128" s="39"/>
      <c r="C128" s="39"/>
      <c r="D128" s="39"/>
      <c r="E128" s="38"/>
      <c r="F128" s="39"/>
    </row>
    <row r="129" spans="1:6" x14ac:dyDescent="0.25">
      <c r="A129" s="39"/>
      <c r="B129" s="39"/>
      <c r="C129" s="39"/>
      <c r="D129" s="39"/>
      <c r="E129" s="38"/>
      <c r="F129" s="39"/>
    </row>
    <row r="130" spans="1:6" x14ac:dyDescent="0.25">
      <c r="A130" s="39"/>
      <c r="B130" s="39"/>
      <c r="C130" s="39"/>
      <c r="D130" s="39"/>
      <c r="E130" s="38"/>
      <c r="F130" s="39"/>
    </row>
    <row r="131" spans="1:6" x14ac:dyDescent="0.25">
      <c r="A131" s="39"/>
      <c r="B131" s="39"/>
      <c r="C131" s="39"/>
      <c r="D131" s="39"/>
      <c r="E131" s="38"/>
      <c r="F131" s="39"/>
    </row>
    <row r="132" spans="1:6" x14ac:dyDescent="0.25">
      <c r="A132" s="39"/>
      <c r="B132" s="39"/>
      <c r="C132" s="39"/>
      <c r="D132" s="39"/>
      <c r="E132" s="38"/>
      <c r="F132" s="39"/>
    </row>
    <row r="133" spans="1:6" x14ac:dyDescent="0.25">
      <c r="A133" s="39"/>
      <c r="B133" s="39"/>
      <c r="C133" s="39"/>
      <c r="D133" s="39"/>
      <c r="E133" s="38"/>
      <c r="F133" s="39"/>
    </row>
    <row r="134" spans="1:6" x14ac:dyDescent="0.25">
      <c r="A134" s="39"/>
      <c r="B134" s="39"/>
      <c r="C134" s="39"/>
      <c r="D134" s="39"/>
      <c r="E134" s="38"/>
      <c r="F134" s="39"/>
    </row>
    <row r="135" spans="1:6" x14ac:dyDescent="0.25">
      <c r="A135" s="39"/>
      <c r="B135" s="39"/>
      <c r="C135" s="39"/>
      <c r="D135" s="39"/>
      <c r="E135" s="38"/>
      <c r="F135" s="39"/>
    </row>
    <row r="136" spans="1:6" x14ac:dyDescent="0.25">
      <c r="A136" s="39"/>
      <c r="B136" s="39"/>
      <c r="C136" s="39"/>
      <c r="D136" s="39"/>
      <c r="E136" s="38"/>
      <c r="F136" s="39"/>
    </row>
    <row r="137" spans="1:6" x14ac:dyDescent="0.25">
      <c r="A137" s="39"/>
      <c r="B137" s="39"/>
      <c r="C137" s="39"/>
      <c r="D137" s="39"/>
      <c r="E137" s="38"/>
      <c r="F137" s="39"/>
    </row>
    <row r="138" spans="1:6" x14ac:dyDescent="0.25">
      <c r="A138" s="39"/>
      <c r="B138" s="39"/>
      <c r="C138" s="39"/>
      <c r="D138" s="39"/>
      <c r="E138" s="38"/>
      <c r="F138" s="39"/>
    </row>
    <row r="139" spans="1:6" x14ac:dyDescent="0.25">
      <c r="A139" s="39"/>
      <c r="B139" s="39"/>
      <c r="C139" s="39"/>
      <c r="D139" s="39"/>
      <c r="E139" s="38"/>
      <c r="F139" s="39"/>
    </row>
    <row r="140" spans="1:6" x14ac:dyDescent="0.25">
      <c r="A140" s="39"/>
      <c r="B140" s="39"/>
      <c r="C140" s="39"/>
      <c r="D140" s="39"/>
      <c r="E140" s="38"/>
      <c r="F140" s="39"/>
    </row>
    <row r="141" spans="1:6" x14ac:dyDescent="0.25">
      <c r="A141" s="39"/>
      <c r="B141" s="39"/>
      <c r="C141" s="39"/>
      <c r="D141" s="39"/>
      <c r="E141" s="38"/>
      <c r="F141" s="39"/>
    </row>
    <row r="142" spans="1:6" x14ac:dyDescent="0.25">
      <c r="A142" s="39"/>
      <c r="B142" s="39"/>
      <c r="C142" s="39"/>
      <c r="D142" s="39"/>
      <c r="E142" s="38"/>
      <c r="F142" s="39"/>
    </row>
    <row r="143" spans="1:6" x14ac:dyDescent="0.25">
      <c r="A143" s="39"/>
      <c r="B143" s="39"/>
      <c r="C143" s="39"/>
      <c r="D143" s="39"/>
      <c r="E143" s="38"/>
      <c r="F143" s="39"/>
    </row>
    <row r="144" spans="1:6" x14ac:dyDescent="0.25">
      <c r="A144" s="39"/>
      <c r="B144" s="39"/>
      <c r="C144" s="39"/>
      <c r="D144" s="39"/>
      <c r="E144" s="38"/>
      <c r="F144" s="39"/>
    </row>
    <row r="145" spans="1:6" x14ac:dyDescent="0.25">
      <c r="A145" s="39"/>
      <c r="B145" s="39"/>
      <c r="C145" s="39"/>
      <c r="D145" s="39"/>
      <c r="E145" s="38"/>
      <c r="F145" s="39"/>
    </row>
    <row r="146" spans="1:6" x14ac:dyDescent="0.25">
      <c r="A146" s="39"/>
      <c r="B146" s="39"/>
      <c r="C146" s="39"/>
      <c r="D146" s="39"/>
      <c r="E146" s="38"/>
      <c r="F146" s="39"/>
    </row>
    <row r="147" spans="1:6" x14ac:dyDescent="0.25">
      <c r="A147" s="39"/>
      <c r="B147" s="39"/>
      <c r="C147" s="39"/>
      <c r="D147" s="39"/>
      <c r="E147" s="38"/>
      <c r="F147" s="39"/>
    </row>
    <row r="148" spans="1:6" x14ac:dyDescent="0.25">
      <c r="A148" s="39"/>
      <c r="B148" s="39"/>
      <c r="C148" s="39"/>
      <c r="D148" s="39"/>
      <c r="E148" s="38"/>
      <c r="F148" s="39"/>
    </row>
    <row r="149" spans="1:6" x14ac:dyDescent="0.25">
      <c r="A149" s="39"/>
      <c r="B149" s="39"/>
      <c r="C149" s="39"/>
      <c r="D149" s="39"/>
      <c r="E149" s="38"/>
      <c r="F149" s="39"/>
    </row>
    <row r="150" spans="1:6" x14ac:dyDescent="0.25">
      <c r="A150" s="39"/>
      <c r="B150" s="39"/>
      <c r="C150" s="39"/>
      <c r="D150" s="39"/>
      <c r="E150" s="38"/>
      <c r="F150" s="39"/>
    </row>
    <row r="151" spans="1:6" x14ac:dyDescent="0.25">
      <c r="A151" s="39"/>
      <c r="B151" s="39"/>
      <c r="C151" s="39"/>
      <c r="D151" s="39"/>
      <c r="E151" s="38"/>
      <c r="F151" s="39"/>
    </row>
    <row r="152" spans="1:6" x14ac:dyDescent="0.25">
      <c r="A152" s="39"/>
      <c r="B152" s="39"/>
      <c r="C152" s="39"/>
      <c r="D152" s="39"/>
      <c r="E152" s="38"/>
      <c r="F152" s="39"/>
    </row>
    <row r="153" spans="1:6" x14ac:dyDescent="0.25">
      <c r="A153" s="39"/>
      <c r="B153" s="39"/>
      <c r="C153" s="39"/>
      <c r="D153" s="39"/>
      <c r="E153" s="38"/>
      <c r="F153" s="39"/>
    </row>
    <row r="154" spans="1:6" x14ac:dyDescent="0.25">
      <c r="A154" s="39"/>
      <c r="B154" s="39"/>
      <c r="C154" s="39"/>
      <c r="D154" s="39"/>
      <c r="E154" s="38"/>
      <c r="F154" s="39"/>
    </row>
    <row r="155" spans="1:6" x14ac:dyDescent="0.25">
      <c r="A155" s="39"/>
      <c r="B155" s="39"/>
      <c r="C155" s="39"/>
      <c r="D155" s="39"/>
      <c r="E155" s="38"/>
      <c r="F155" s="39"/>
    </row>
    <row r="156" spans="1:6" x14ac:dyDescent="0.25">
      <c r="A156" s="39"/>
      <c r="B156" s="39"/>
      <c r="C156" s="39"/>
      <c r="D156" s="39"/>
      <c r="E156" s="38"/>
      <c r="F156" s="39"/>
    </row>
    <row r="157" spans="1:6" x14ac:dyDescent="0.25">
      <c r="A157" s="39"/>
      <c r="B157" s="39"/>
      <c r="C157" s="39"/>
      <c r="D157" s="39"/>
      <c r="E157" s="38"/>
      <c r="F157" s="39"/>
    </row>
    <row r="158" spans="1:6" x14ac:dyDescent="0.25">
      <c r="A158" s="39"/>
      <c r="B158" s="39"/>
      <c r="C158" s="39"/>
      <c r="D158" s="39"/>
      <c r="E158" s="38"/>
      <c r="F158" s="39"/>
    </row>
    <row r="159" spans="1:6" x14ac:dyDescent="0.25">
      <c r="A159" s="39"/>
      <c r="B159" s="39"/>
      <c r="C159" s="39"/>
      <c r="D159" s="39"/>
      <c r="E159" s="38"/>
      <c r="F159" s="39"/>
    </row>
    <row r="160" spans="1:6" x14ac:dyDescent="0.25">
      <c r="A160" s="39"/>
      <c r="B160" s="39"/>
      <c r="C160" s="39"/>
      <c r="D160" s="39"/>
      <c r="E160" s="38"/>
      <c r="F160" s="39"/>
    </row>
    <row r="161" spans="1:6" x14ac:dyDescent="0.25">
      <c r="A161" s="39"/>
      <c r="B161" s="39"/>
      <c r="C161" s="39"/>
      <c r="D161" s="39"/>
      <c r="E161" s="38"/>
      <c r="F161" s="39"/>
    </row>
    <row r="162" spans="1:6" x14ac:dyDescent="0.25">
      <c r="A162" s="39"/>
      <c r="B162" s="39"/>
      <c r="C162" s="39"/>
      <c r="D162" s="39"/>
      <c r="E162" s="38"/>
      <c r="F162" s="39"/>
    </row>
    <row r="163" spans="1:6" x14ac:dyDescent="0.25">
      <c r="A163" s="39"/>
      <c r="B163" s="39"/>
      <c r="C163" s="39"/>
      <c r="D163" s="39"/>
      <c r="E163" s="38"/>
      <c r="F163" s="39"/>
    </row>
    <row r="164" spans="1:6" x14ac:dyDescent="0.25">
      <c r="A164" s="39"/>
      <c r="B164" s="39"/>
      <c r="C164" s="39"/>
      <c r="D164" s="39"/>
      <c r="E164" s="38"/>
      <c r="F164" s="39"/>
    </row>
    <row r="165" spans="1:6" x14ac:dyDescent="0.25">
      <c r="A165" s="39"/>
      <c r="B165" s="39"/>
      <c r="C165" s="39"/>
      <c r="D165" s="39"/>
      <c r="E165" s="38"/>
      <c r="F165" s="39"/>
    </row>
    <row r="166" spans="1:6" x14ac:dyDescent="0.25">
      <c r="A166" s="39"/>
      <c r="B166" s="39"/>
      <c r="C166" s="39"/>
      <c r="D166" s="39"/>
      <c r="E166" s="38"/>
      <c r="F166" s="39"/>
    </row>
    <row r="167" spans="1:6" x14ac:dyDescent="0.25">
      <c r="A167" s="39"/>
      <c r="B167" s="39"/>
      <c r="C167" s="39"/>
      <c r="D167" s="39"/>
      <c r="E167" s="38"/>
      <c r="F167" s="39"/>
    </row>
    <row r="168" spans="1:6" x14ac:dyDescent="0.25">
      <c r="A168" s="39"/>
      <c r="B168" s="39"/>
      <c r="C168" s="39"/>
      <c r="D168" s="39"/>
      <c r="E168" s="38"/>
      <c r="F168" s="39"/>
    </row>
    <row r="169" spans="1:6" x14ac:dyDescent="0.25">
      <c r="A169" s="39"/>
      <c r="B169" s="39"/>
      <c r="C169" s="39"/>
      <c r="D169" s="39"/>
      <c r="E169" s="38"/>
      <c r="F169" s="39"/>
    </row>
    <row r="170" spans="1:6" x14ac:dyDescent="0.25">
      <c r="A170" s="39"/>
      <c r="B170" s="39"/>
      <c r="C170" s="39"/>
      <c r="D170" s="39"/>
      <c r="E170" s="38"/>
      <c r="F170" s="39"/>
    </row>
    <row r="171" spans="1:6" x14ac:dyDescent="0.25">
      <c r="A171" s="39"/>
      <c r="B171" s="39"/>
      <c r="C171" s="39"/>
      <c r="D171" s="39"/>
      <c r="E171" s="38"/>
      <c r="F171" s="39"/>
    </row>
    <row r="172" spans="1:6" x14ac:dyDescent="0.25">
      <c r="A172" s="39"/>
      <c r="B172" s="39"/>
      <c r="C172" s="39"/>
      <c r="D172" s="39"/>
      <c r="E172" s="38"/>
      <c r="F172" s="39"/>
    </row>
    <row r="173" spans="1:6" x14ac:dyDescent="0.25">
      <c r="A173" s="39"/>
      <c r="B173" s="39"/>
      <c r="C173" s="39"/>
      <c r="D173" s="39"/>
      <c r="E173" s="38"/>
      <c r="F173" s="39"/>
    </row>
    <row r="174" spans="1:6" x14ac:dyDescent="0.25">
      <c r="A174" s="39"/>
      <c r="B174" s="39"/>
      <c r="C174" s="39"/>
      <c r="D174" s="39"/>
      <c r="E174" s="38"/>
      <c r="F174" s="39"/>
    </row>
    <row r="175" spans="1:6" x14ac:dyDescent="0.25">
      <c r="A175" s="39"/>
      <c r="B175" s="39"/>
      <c r="C175" s="39"/>
      <c r="D175" s="39"/>
      <c r="E175" s="38"/>
      <c r="F175" s="39"/>
    </row>
    <row r="176" spans="1:6" x14ac:dyDescent="0.25">
      <c r="A176" s="39"/>
      <c r="B176" s="39"/>
      <c r="C176" s="39"/>
      <c r="D176" s="39"/>
      <c r="E176" s="38"/>
      <c r="F176" s="39"/>
    </row>
    <row r="177" spans="1:6" x14ac:dyDescent="0.25">
      <c r="A177" s="39"/>
      <c r="B177" s="39"/>
      <c r="C177" s="39"/>
      <c r="D177" s="39"/>
      <c r="E177" s="38"/>
      <c r="F177" s="39"/>
    </row>
    <row r="178" spans="1:6" x14ac:dyDescent="0.25">
      <c r="A178" s="39"/>
      <c r="B178" s="39"/>
      <c r="C178" s="39"/>
      <c r="D178" s="39"/>
      <c r="E178" s="38"/>
      <c r="F178" s="39"/>
    </row>
    <row r="179" spans="1:6" x14ac:dyDescent="0.25">
      <c r="A179" s="39"/>
      <c r="B179" s="39"/>
      <c r="C179" s="39"/>
      <c r="D179" s="39"/>
      <c r="E179" s="38"/>
      <c r="F179" s="39"/>
    </row>
    <row r="180" spans="1:6" x14ac:dyDescent="0.25">
      <c r="A180" s="39"/>
      <c r="B180" s="39"/>
      <c r="C180" s="39"/>
      <c r="D180" s="39"/>
      <c r="E180" s="38"/>
      <c r="F180" s="39"/>
    </row>
    <row r="181" spans="1:6" x14ac:dyDescent="0.25">
      <c r="A181" s="39"/>
      <c r="B181" s="39"/>
      <c r="C181" s="39"/>
      <c r="D181" s="39"/>
      <c r="E181" s="38"/>
      <c r="F181" s="39"/>
    </row>
    <row r="182" spans="1:6" x14ac:dyDescent="0.25">
      <c r="A182" s="39"/>
      <c r="B182" s="39"/>
      <c r="C182" s="39"/>
      <c r="D182" s="39"/>
      <c r="E182" s="38"/>
      <c r="F182" s="39"/>
    </row>
    <row r="183" spans="1:6" x14ac:dyDescent="0.25">
      <c r="A183" s="39"/>
      <c r="B183" s="39"/>
      <c r="C183" s="39"/>
      <c r="D183" s="39"/>
      <c r="E183" s="38"/>
      <c r="F183" s="39"/>
    </row>
    <row r="184" spans="1:6" x14ac:dyDescent="0.25">
      <c r="A184" s="39"/>
      <c r="B184" s="39"/>
      <c r="C184" s="39"/>
      <c r="D184" s="39"/>
      <c r="E184" s="38"/>
      <c r="F184" s="39"/>
    </row>
    <row r="185" spans="1:6" x14ac:dyDescent="0.25">
      <c r="A185" s="39"/>
      <c r="B185" s="39"/>
      <c r="C185" s="39"/>
      <c r="D185" s="39"/>
      <c r="E185" s="38"/>
      <c r="F185" s="39"/>
    </row>
    <row r="186" spans="1:6" x14ac:dyDescent="0.25">
      <c r="A186" s="39"/>
      <c r="B186" s="39"/>
      <c r="C186" s="39"/>
      <c r="D186" s="39"/>
      <c r="E186" s="38"/>
      <c r="F186" s="39"/>
    </row>
    <row r="187" spans="1:6" x14ac:dyDescent="0.25">
      <c r="A187" s="39"/>
      <c r="B187" s="39"/>
      <c r="C187" s="39"/>
      <c r="D187" s="39"/>
      <c r="E187" s="38"/>
      <c r="F187" s="39"/>
    </row>
    <row r="188" spans="1:6" x14ac:dyDescent="0.25">
      <c r="A188" s="39"/>
      <c r="B188" s="39"/>
      <c r="C188" s="39"/>
      <c r="D188" s="39"/>
      <c r="E188" s="38"/>
      <c r="F188" s="39"/>
    </row>
    <row r="189" spans="1:6" x14ac:dyDescent="0.25">
      <c r="A189" s="39"/>
      <c r="B189" s="39"/>
      <c r="C189" s="39"/>
      <c r="D189" s="39"/>
      <c r="E189" s="38"/>
      <c r="F189" s="39"/>
    </row>
    <row r="190" spans="1:6" x14ac:dyDescent="0.25">
      <c r="A190" s="39"/>
      <c r="B190" s="39"/>
      <c r="C190" s="39"/>
      <c r="D190" s="39"/>
      <c r="E190" s="38"/>
      <c r="F190" s="39"/>
    </row>
    <row r="191" spans="1:6" x14ac:dyDescent="0.25">
      <c r="A191" s="39"/>
      <c r="B191" s="39"/>
      <c r="C191" s="39"/>
      <c r="D191" s="39"/>
      <c r="E191" s="38"/>
      <c r="F191" s="39"/>
    </row>
    <row r="192" spans="1:6" x14ac:dyDescent="0.25">
      <c r="A192" s="39"/>
      <c r="B192" s="39"/>
      <c r="C192" s="39"/>
      <c r="D192" s="39"/>
      <c r="E192" s="38"/>
      <c r="F192" s="39"/>
    </row>
    <row r="193" spans="1:6" x14ac:dyDescent="0.25">
      <c r="A193" s="39"/>
      <c r="B193" s="39"/>
      <c r="C193" s="39"/>
      <c r="D193" s="39"/>
      <c r="E193" s="38"/>
      <c r="F193" s="39"/>
    </row>
    <row r="194" spans="1:6" x14ac:dyDescent="0.25">
      <c r="A194" s="39"/>
      <c r="B194" s="39"/>
      <c r="C194" s="39"/>
      <c r="D194" s="39"/>
      <c r="E194" s="38"/>
      <c r="F194" s="39"/>
    </row>
    <row r="195" spans="1:6" x14ac:dyDescent="0.25">
      <c r="A195" s="39"/>
      <c r="B195" s="39"/>
      <c r="C195" s="39"/>
      <c r="D195" s="39"/>
      <c r="E195" s="38"/>
      <c r="F195" s="39"/>
    </row>
    <row r="196" spans="1:6" x14ac:dyDescent="0.25">
      <c r="A196" s="39"/>
      <c r="B196" s="39"/>
      <c r="C196" s="39"/>
      <c r="D196" s="39"/>
      <c r="E196" s="38"/>
      <c r="F196" s="39"/>
    </row>
    <row r="197" spans="1:6" x14ac:dyDescent="0.25">
      <c r="A197" s="39"/>
      <c r="B197" s="39"/>
      <c r="C197" s="39"/>
      <c r="D197" s="39"/>
      <c r="E197" s="38"/>
      <c r="F197" s="39"/>
    </row>
    <row r="198" spans="1:6" x14ac:dyDescent="0.25">
      <c r="A198" s="39"/>
      <c r="B198" s="39"/>
      <c r="C198" s="39"/>
      <c r="D198" s="39"/>
      <c r="E198" s="38"/>
      <c r="F198" s="39"/>
    </row>
    <row r="199" spans="1:6" x14ac:dyDescent="0.25">
      <c r="A199" s="39"/>
      <c r="B199" s="39"/>
      <c r="C199" s="39"/>
      <c r="D199" s="39"/>
      <c r="E199" s="38"/>
      <c r="F199" s="39"/>
    </row>
    <row r="200" spans="1:6" x14ac:dyDescent="0.25">
      <c r="A200" s="39"/>
      <c r="B200" s="39"/>
      <c r="C200" s="39"/>
      <c r="D200" s="39"/>
      <c r="E200" s="38"/>
      <c r="F200" s="39"/>
    </row>
    <row r="201" spans="1:6" x14ac:dyDescent="0.25">
      <c r="A201" s="39"/>
      <c r="B201" s="39"/>
      <c r="C201" s="39"/>
      <c r="D201" s="39"/>
      <c r="E201" s="38"/>
      <c r="F201" s="39"/>
    </row>
    <row r="202" spans="1:6" x14ac:dyDescent="0.25">
      <c r="A202" s="39"/>
      <c r="B202" s="39"/>
      <c r="C202" s="39"/>
      <c r="D202" s="39"/>
      <c r="E202" s="38"/>
      <c r="F202" s="39"/>
    </row>
    <row r="203" spans="1:6" x14ac:dyDescent="0.25">
      <c r="A203" s="39"/>
      <c r="B203" s="39"/>
      <c r="C203" s="39"/>
      <c r="D203" s="39"/>
      <c r="E203" s="38"/>
      <c r="F203" s="39"/>
    </row>
    <row r="204" spans="1:6" x14ac:dyDescent="0.25">
      <c r="A204" s="39"/>
      <c r="B204" s="39"/>
      <c r="C204" s="39"/>
      <c r="D204" s="39"/>
      <c r="E204" s="38"/>
      <c r="F204" s="39"/>
    </row>
    <row r="205" spans="1:6" x14ac:dyDescent="0.25">
      <c r="A205" s="39"/>
      <c r="B205" s="39"/>
      <c r="C205" s="39"/>
      <c r="D205" s="39"/>
      <c r="E205" s="38"/>
      <c r="F205" s="39"/>
    </row>
    <row r="206" spans="1:6" x14ac:dyDescent="0.25">
      <c r="A206" s="39"/>
      <c r="B206" s="39"/>
      <c r="C206" s="39"/>
      <c r="D206" s="39"/>
      <c r="E206" s="38"/>
      <c r="F206" s="39"/>
    </row>
    <row r="207" spans="1:6" x14ac:dyDescent="0.25">
      <c r="A207" s="39"/>
      <c r="B207" s="39"/>
      <c r="C207" s="39"/>
      <c r="D207" s="39"/>
      <c r="E207" s="38"/>
      <c r="F207" s="39"/>
    </row>
    <row r="208" spans="1:6" x14ac:dyDescent="0.25">
      <c r="A208" s="39"/>
      <c r="B208" s="39"/>
      <c r="C208" s="39"/>
      <c r="D208" s="39"/>
      <c r="E208" s="38"/>
      <c r="F208" s="39"/>
    </row>
    <row r="209" spans="1:6" x14ac:dyDescent="0.25">
      <c r="A209" s="39"/>
      <c r="B209" s="39"/>
      <c r="C209" s="39"/>
      <c r="D209" s="39"/>
      <c r="E209" s="38"/>
      <c r="F209" s="39"/>
    </row>
    <row r="210" spans="1:6" x14ac:dyDescent="0.25">
      <c r="A210" s="39"/>
      <c r="B210" s="39"/>
      <c r="C210" s="39"/>
      <c r="D210" s="39"/>
      <c r="E210" s="38"/>
      <c r="F210" s="39"/>
    </row>
    <row r="211" spans="1:6" x14ac:dyDescent="0.25">
      <c r="A211" s="39"/>
      <c r="B211" s="39"/>
      <c r="C211" s="39"/>
      <c r="D211" s="39"/>
      <c r="E211" s="38"/>
      <c r="F211" s="39"/>
    </row>
    <row r="212" spans="1:6" x14ac:dyDescent="0.25">
      <c r="A212" s="39"/>
      <c r="B212" s="39"/>
      <c r="C212" s="39"/>
      <c r="D212" s="39"/>
      <c r="E212" s="38"/>
      <c r="F212" s="39"/>
    </row>
    <row r="213" spans="1:6" x14ac:dyDescent="0.25">
      <c r="A213" s="39"/>
      <c r="B213" s="39"/>
      <c r="C213" s="39"/>
      <c r="D213" s="39"/>
      <c r="E213" s="38"/>
      <c r="F213" s="39"/>
    </row>
    <row r="214" spans="1:6" x14ac:dyDescent="0.25">
      <c r="A214" s="39"/>
      <c r="B214" s="39"/>
      <c r="C214" s="39"/>
      <c r="D214" s="39"/>
      <c r="E214" s="38"/>
      <c r="F214" s="39"/>
    </row>
    <row r="215" spans="1:6" x14ac:dyDescent="0.25">
      <c r="A215" s="39"/>
      <c r="B215" s="39"/>
      <c r="C215" s="39"/>
      <c r="D215" s="39"/>
      <c r="E215" s="38"/>
      <c r="F215" s="39"/>
    </row>
    <row r="216" spans="1:6" x14ac:dyDescent="0.25">
      <c r="A216" s="39"/>
      <c r="B216" s="39"/>
      <c r="C216" s="39"/>
      <c r="D216" s="39"/>
      <c r="E216" s="38"/>
      <c r="F216" s="39"/>
    </row>
    <row r="217" spans="1:6" x14ac:dyDescent="0.25">
      <c r="A217" s="39"/>
      <c r="B217" s="39"/>
      <c r="C217" s="39"/>
      <c r="D217" s="39"/>
      <c r="E217" s="38"/>
      <c r="F217" s="39"/>
    </row>
    <row r="218" spans="1:6" x14ac:dyDescent="0.25">
      <c r="A218" s="39"/>
      <c r="B218" s="39"/>
      <c r="C218" s="39"/>
      <c r="D218" s="39"/>
      <c r="E218" s="38"/>
      <c r="F218" s="39"/>
    </row>
    <row r="219" spans="1:6" x14ac:dyDescent="0.25">
      <c r="A219" s="39"/>
      <c r="B219" s="39"/>
      <c r="C219" s="39"/>
      <c r="D219" s="39"/>
      <c r="E219" s="38"/>
      <c r="F219" s="39"/>
    </row>
    <row r="220" spans="1:6" x14ac:dyDescent="0.25">
      <c r="A220" s="39"/>
      <c r="B220" s="39"/>
      <c r="C220" s="39"/>
      <c r="D220" s="39"/>
      <c r="E220" s="38"/>
      <c r="F220" s="39"/>
    </row>
    <row r="221" spans="1:6" x14ac:dyDescent="0.25">
      <c r="A221" s="39"/>
      <c r="B221" s="39"/>
      <c r="C221" s="39"/>
      <c r="D221" s="39"/>
      <c r="E221" s="38"/>
      <c r="F221" s="39"/>
    </row>
    <row r="222" spans="1:6" x14ac:dyDescent="0.25">
      <c r="A222" s="39"/>
      <c r="B222" s="39"/>
      <c r="C222" s="39"/>
      <c r="D222" s="39"/>
      <c r="E222" s="38"/>
      <c r="F222" s="39"/>
    </row>
    <row r="223" spans="1:6" x14ac:dyDescent="0.25">
      <c r="A223" s="39"/>
      <c r="B223" s="39"/>
      <c r="C223" s="39"/>
      <c r="D223" s="39"/>
      <c r="E223" s="38"/>
      <c r="F223" s="39"/>
    </row>
    <row r="224" spans="1:6" x14ac:dyDescent="0.25">
      <c r="A224" s="39"/>
      <c r="B224" s="39"/>
      <c r="C224" s="39"/>
      <c r="D224" s="39"/>
      <c r="E224" s="38"/>
      <c r="F224" s="39"/>
    </row>
    <row r="225" spans="1:6" x14ac:dyDescent="0.25">
      <c r="A225" s="39"/>
      <c r="B225" s="39"/>
      <c r="C225" s="39"/>
      <c r="D225" s="39"/>
      <c r="E225" s="38"/>
      <c r="F225" s="39"/>
    </row>
    <row r="226" spans="1:6" x14ac:dyDescent="0.25">
      <c r="A226" s="39"/>
      <c r="B226" s="39"/>
      <c r="C226" s="39"/>
      <c r="D226" s="39"/>
      <c r="E226" s="38"/>
      <c r="F226" s="39"/>
    </row>
    <row r="227" spans="1:6" x14ac:dyDescent="0.25">
      <c r="A227" s="39"/>
      <c r="B227" s="39"/>
      <c r="C227" s="39"/>
      <c r="D227" s="39"/>
      <c r="E227" s="38"/>
      <c r="F227" s="39"/>
    </row>
    <row r="228" spans="1:6" x14ac:dyDescent="0.25">
      <c r="A228" s="39"/>
      <c r="B228" s="39"/>
      <c r="C228" s="39"/>
      <c r="D228" s="39"/>
      <c r="E228" s="38"/>
      <c r="F228" s="39"/>
    </row>
    <row r="229" spans="1:6" x14ac:dyDescent="0.25">
      <c r="A229" s="39"/>
      <c r="B229" s="39"/>
      <c r="C229" s="39"/>
      <c r="D229" s="39"/>
      <c r="E229" s="38"/>
      <c r="F229" s="39"/>
    </row>
    <row r="230" spans="1:6" x14ac:dyDescent="0.25">
      <c r="A230" s="39"/>
      <c r="B230" s="39"/>
      <c r="C230" s="39"/>
      <c r="D230" s="39"/>
      <c r="E230" s="38"/>
      <c r="F230" s="39"/>
    </row>
    <row r="231" spans="1:6" x14ac:dyDescent="0.25">
      <c r="A231" s="39"/>
      <c r="B231" s="39"/>
      <c r="C231" s="39"/>
      <c r="D231" s="39"/>
      <c r="E231" s="38"/>
      <c r="F231" s="39"/>
    </row>
    <row r="232" spans="1:6" x14ac:dyDescent="0.25">
      <c r="A232" s="39"/>
      <c r="B232" s="39"/>
      <c r="C232" s="39"/>
      <c r="D232" s="39"/>
      <c r="E232" s="38"/>
      <c r="F232" s="39"/>
    </row>
    <row r="233" spans="1:6" x14ac:dyDescent="0.25">
      <c r="A233" s="39"/>
      <c r="B233" s="39"/>
      <c r="C233" s="39"/>
      <c r="D233" s="39"/>
      <c r="E233" s="38"/>
      <c r="F233" s="39"/>
    </row>
    <row r="234" spans="1:6" x14ac:dyDescent="0.25">
      <c r="A234" s="39"/>
      <c r="B234" s="39"/>
      <c r="C234" s="39"/>
      <c r="D234" s="39"/>
      <c r="E234" s="38"/>
      <c r="F234" s="39"/>
    </row>
    <row r="235" spans="1:6" x14ac:dyDescent="0.25">
      <c r="A235" s="39"/>
      <c r="B235" s="39"/>
      <c r="C235" s="39"/>
      <c r="D235" s="39"/>
      <c r="E235" s="38"/>
      <c r="F235" s="39"/>
    </row>
    <row r="236" spans="1:6" x14ac:dyDescent="0.25">
      <c r="A236" s="39"/>
      <c r="B236" s="39"/>
      <c r="C236" s="39"/>
      <c r="D236" s="39"/>
      <c r="E236" s="38"/>
      <c r="F236" s="39"/>
    </row>
    <row r="237" spans="1:6" x14ac:dyDescent="0.25">
      <c r="A237" s="39"/>
      <c r="B237" s="39"/>
      <c r="C237" s="39"/>
      <c r="D237" s="39"/>
      <c r="E237" s="38"/>
      <c r="F237" s="39"/>
    </row>
    <row r="238" spans="1:6" x14ac:dyDescent="0.25">
      <c r="A238" s="39"/>
      <c r="B238" s="39"/>
      <c r="C238" s="39"/>
      <c r="D238" s="39"/>
      <c r="E238" s="38"/>
      <c r="F238" s="39"/>
    </row>
    <row r="239" spans="1:6" x14ac:dyDescent="0.25">
      <c r="A239" s="39"/>
      <c r="B239" s="39"/>
      <c r="C239" s="39"/>
      <c r="D239" s="39"/>
      <c r="E239" s="38"/>
      <c r="F239" s="39"/>
    </row>
    <row r="240" spans="1:6" x14ac:dyDescent="0.25">
      <c r="A240" s="39"/>
      <c r="B240" s="39"/>
      <c r="C240" s="39"/>
      <c r="D240" s="39"/>
      <c r="E240" s="38"/>
      <c r="F240" s="39"/>
    </row>
    <row r="241" spans="1:6" x14ac:dyDescent="0.25">
      <c r="A241" s="39"/>
      <c r="B241" s="39"/>
      <c r="C241" s="39"/>
      <c r="D241" s="39"/>
      <c r="E241" s="38"/>
      <c r="F241" s="39"/>
    </row>
    <row r="242" spans="1:6" x14ac:dyDescent="0.25">
      <c r="A242" s="39"/>
      <c r="B242" s="39"/>
      <c r="C242" s="39"/>
      <c r="D242" s="39"/>
      <c r="E242" s="38"/>
      <c r="F242" s="39"/>
    </row>
    <row r="243" spans="1:6" x14ac:dyDescent="0.25">
      <c r="A243" s="39"/>
      <c r="B243" s="39"/>
      <c r="C243" s="39"/>
      <c r="D243" s="39"/>
      <c r="E243" s="38"/>
      <c r="F243" s="39"/>
    </row>
    <row r="244" spans="1:6" x14ac:dyDescent="0.25">
      <c r="A244" s="39"/>
      <c r="B244" s="39"/>
      <c r="C244" s="39"/>
      <c r="D244" s="39"/>
      <c r="E244" s="38"/>
      <c r="F244" s="39"/>
    </row>
    <row r="245" spans="1:6" x14ac:dyDescent="0.25">
      <c r="A245" s="39"/>
      <c r="B245" s="39"/>
      <c r="C245" s="39"/>
      <c r="D245" s="39"/>
      <c r="E245" s="38"/>
      <c r="F245" s="39"/>
    </row>
    <row r="246" spans="1:6" x14ac:dyDescent="0.25">
      <c r="A246" s="39"/>
      <c r="B246" s="39"/>
      <c r="C246" s="39"/>
      <c r="D246" s="39"/>
      <c r="E246" s="38"/>
      <c r="F246" s="39"/>
    </row>
    <row r="247" spans="1:6" x14ac:dyDescent="0.25">
      <c r="A247" s="39"/>
      <c r="B247" s="39"/>
      <c r="C247" s="39"/>
      <c r="D247" s="39"/>
      <c r="E247" s="38"/>
      <c r="F247" s="39"/>
    </row>
    <row r="248" spans="1:6" x14ac:dyDescent="0.25">
      <c r="A248" s="39"/>
      <c r="B248" s="39"/>
      <c r="C248" s="39"/>
      <c r="D248" s="39"/>
      <c r="E248" s="38"/>
      <c r="F248" s="39"/>
    </row>
    <row r="249" spans="1:6" x14ac:dyDescent="0.25">
      <c r="A249" s="39"/>
      <c r="B249" s="39"/>
      <c r="C249" s="39"/>
      <c r="D249" s="39"/>
      <c r="E249" s="38"/>
      <c r="F249" s="39"/>
    </row>
    <row r="250" spans="1:6" x14ac:dyDescent="0.25">
      <c r="A250" s="39"/>
      <c r="B250" s="39"/>
      <c r="C250" s="39"/>
      <c r="D250" s="39"/>
      <c r="E250" s="38"/>
      <c r="F250" s="39"/>
    </row>
    <row r="251" spans="1:6" x14ac:dyDescent="0.25">
      <c r="A251" s="39"/>
      <c r="B251" s="39"/>
      <c r="C251" s="39"/>
      <c r="D251" s="39"/>
      <c r="E251" s="38"/>
      <c r="F251" s="39"/>
    </row>
    <row r="252" spans="1:6" x14ac:dyDescent="0.25">
      <c r="A252" s="39"/>
      <c r="B252" s="39"/>
      <c r="C252" s="39"/>
      <c r="D252" s="39"/>
      <c r="E252" s="38"/>
      <c r="F252" s="39"/>
    </row>
    <row r="253" spans="1:6" x14ac:dyDescent="0.25">
      <c r="A253" s="39"/>
      <c r="B253" s="39"/>
      <c r="C253" s="39"/>
      <c r="D253" s="39"/>
      <c r="E253" s="38"/>
      <c r="F253" s="39"/>
    </row>
    <row r="254" spans="1:6" x14ac:dyDescent="0.25">
      <c r="A254" s="39"/>
      <c r="B254" s="39"/>
      <c r="C254" s="39"/>
      <c r="D254" s="39"/>
      <c r="E254" s="38"/>
      <c r="F254" s="39"/>
    </row>
    <row r="255" spans="1:6" x14ac:dyDescent="0.25">
      <c r="A255" s="39"/>
      <c r="B255" s="39"/>
      <c r="C255" s="39"/>
      <c r="D255" s="39"/>
      <c r="E255" s="38"/>
      <c r="F255" s="39"/>
    </row>
    <row r="256" spans="1:6" x14ac:dyDescent="0.25">
      <c r="A256" s="39"/>
      <c r="B256" s="39"/>
      <c r="C256" s="39"/>
      <c r="D256" s="39"/>
      <c r="E256" s="38"/>
      <c r="F256" s="39"/>
    </row>
    <row r="257" spans="1:6" x14ac:dyDescent="0.25">
      <c r="A257" s="39"/>
      <c r="B257" s="39"/>
      <c r="C257" s="39"/>
      <c r="D257" s="39"/>
      <c r="E257" s="38"/>
      <c r="F257" s="39"/>
    </row>
    <row r="258" spans="1:6" x14ac:dyDescent="0.25">
      <c r="A258" s="39"/>
      <c r="B258" s="39"/>
      <c r="C258" s="39"/>
      <c r="D258" s="39"/>
      <c r="E258" s="38"/>
      <c r="F258" s="39"/>
    </row>
    <row r="259" spans="1:6" x14ac:dyDescent="0.25">
      <c r="A259" s="39"/>
      <c r="B259" s="39"/>
      <c r="C259" s="39"/>
      <c r="D259" s="39"/>
      <c r="E259" s="38"/>
      <c r="F259" s="39"/>
    </row>
    <row r="260" spans="1:6" x14ac:dyDescent="0.25">
      <c r="A260" s="39"/>
      <c r="B260" s="39"/>
      <c r="C260" s="39"/>
      <c r="D260" s="39"/>
      <c r="E260" s="38"/>
      <c r="F260" s="39"/>
    </row>
    <row r="261" spans="1:6" x14ac:dyDescent="0.25">
      <c r="A261" s="39"/>
      <c r="B261" s="39"/>
      <c r="C261" s="39"/>
      <c r="D261" s="39"/>
      <c r="E261" s="38"/>
      <c r="F261" s="39"/>
    </row>
    <row r="262" spans="1:6" x14ac:dyDescent="0.25">
      <c r="A262" s="39"/>
      <c r="B262" s="39"/>
      <c r="C262" s="39"/>
      <c r="D262" s="39"/>
      <c r="E262" s="38"/>
      <c r="F262" s="39"/>
    </row>
    <row r="263" spans="1:6" x14ac:dyDescent="0.25">
      <c r="A263" s="39"/>
      <c r="B263" s="39"/>
      <c r="C263" s="39"/>
      <c r="D263" s="39"/>
      <c r="E263" s="38"/>
      <c r="F263" s="39"/>
    </row>
    <row r="264" spans="1:6" x14ac:dyDescent="0.25">
      <c r="A264" s="39"/>
      <c r="B264" s="39"/>
      <c r="C264" s="39"/>
      <c r="D264" s="39"/>
      <c r="E264" s="38"/>
      <c r="F264" s="39"/>
    </row>
    <row r="265" spans="1:6" x14ac:dyDescent="0.25">
      <c r="A265" s="39"/>
      <c r="B265" s="39"/>
      <c r="C265" s="39"/>
      <c r="D265" s="39"/>
      <c r="E265" s="38"/>
      <c r="F265" s="39"/>
    </row>
    <row r="266" spans="1:6" x14ac:dyDescent="0.25">
      <c r="A266" s="39"/>
      <c r="B266" s="39"/>
      <c r="C266" s="39"/>
      <c r="D266" s="39"/>
      <c r="E266" s="38"/>
      <c r="F266" s="39"/>
    </row>
    <row r="267" spans="1:6" x14ac:dyDescent="0.25">
      <c r="A267" s="39"/>
      <c r="B267" s="39"/>
      <c r="C267" s="39"/>
      <c r="D267" s="39"/>
      <c r="E267" s="38"/>
      <c r="F267" s="39"/>
    </row>
    <row r="268" spans="1:6" x14ac:dyDescent="0.25">
      <c r="A268" s="39"/>
      <c r="B268" s="39"/>
      <c r="C268" s="39"/>
      <c r="D268" s="39"/>
      <c r="E268" s="38"/>
      <c r="F268" s="39"/>
    </row>
    <row r="269" spans="1:6" x14ac:dyDescent="0.25">
      <c r="A269" s="39"/>
      <c r="B269" s="39"/>
      <c r="C269" s="39"/>
      <c r="D269" s="39"/>
      <c r="E269" s="38"/>
      <c r="F269" s="39"/>
    </row>
    <row r="270" spans="1:6" x14ac:dyDescent="0.25">
      <c r="A270" s="39"/>
      <c r="B270" s="39"/>
      <c r="C270" s="39"/>
      <c r="D270" s="39"/>
      <c r="E270" s="38"/>
      <c r="F270" s="39"/>
    </row>
    <row r="271" spans="1:6" x14ac:dyDescent="0.25">
      <c r="A271" s="39"/>
      <c r="B271" s="39"/>
      <c r="C271" s="39"/>
      <c r="D271" s="39"/>
      <c r="E271" s="38"/>
      <c r="F271" s="39"/>
    </row>
    <row r="272" spans="1:6" x14ac:dyDescent="0.25">
      <c r="A272" s="39"/>
      <c r="B272" s="39"/>
      <c r="C272" s="39"/>
      <c r="D272" s="39"/>
      <c r="E272" s="38"/>
      <c r="F272" s="39"/>
    </row>
    <row r="273" spans="1:6" x14ac:dyDescent="0.25">
      <c r="A273" s="39"/>
      <c r="B273" s="39"/>
      <c r="C273" s="39"/>
      <c r="D273" s="39"/>
      <c r="E273" s="38"/>
      <c r="F273" s="39"/>
    </row>
    <row r="274" spans="1:6" x14ac:dyDescent="0.25">
      <c r="A274" s="39"/>
      <c r="B274" s="39"/>
      <c r="C274" s="39"/>
      <c r="D274" s="39"/>
      <c r="E274" s="38"/>
      <c r="F274" s="39"/>
    </row>
    <row r="275" spans="1:6" x14ac:dyDescent="0.25">
      <c r="A275" s="39"/>
      <c r="B275" s="39"/>
      <c r="C275" s="39"/>
      <c r="D275" s="39"/>
      <c r="E275" s="38"/>
      <c r="F275" s="39"/>
    </row>
    <row r="276" spans="1:6" x14ac:dyDescent="0.25">
      <c r="A276" s="39"/>
      <c r="B276" s="39"/>
      <c r="C276" s="39"/>
      <c r="D276" s="39"/>
      <c r="E276" s="38"/>
      <c r="F276" s="39"/>
    </row>
    <row r="277" spans="1:6" x14ac:dyDescent="0.25">
      <c r="A277" s="39"/>
      <c r="B277" s="39"/>
      <c r="C277" s="39"/>
      <c r="D277" s="39"/>
      <c r="E277" s="38"/>
      <c r="F277" s="39"/>
    </row>
    <row r="278" spans="1:6" x14ac:dyDescent="0.25">
      <c r="A278" s="39"/>
      <c r="B278" s="39"/>
      <c r="C278" s="39"/>
      <c r="D278" s="39"/>
      <c r="E278" s="38"/>
      <c r="F278" s="39"/>
    </row>
    <row r="279" spans="1:6" x14ac:dyDescent="0.25">
      <c r="A279" s="39"/>
      <c r="B279" s="39"/>
      <c r="C279" s="39"/>
      <c r="D279" s="39"/>
      <c r="E279" s="38"/>
      <c r="F279" s="39"/>
    </row>
    <row r="280" spans="1:6" x14ac:dyDescent="0.25">
      <c r="A280" s="39"/>
      <c r="B280" s="39"/>
      <c r="C280" s="39"/>
      <c r="D280" s="39"/>
      <c r="E280" s="38"/>
      <c r="F280" s="39"/>
    </row>
    <row r="281" spans="1:6" x14ac:dyDescent="0.25">
      <c r="A281" s="39"/>
      <c r="B281" s="39"/>
      <c r="C281" s="39"/>
      <c r="D281" s="39"/>
      <c r="E281" s="38"/>
      <c r="F281" s="39"/>
    </row>
    <row r="282" spans="1:6" x14ac:dyDescent="0.25">
      <c r="A282" s="39"/>
      <c r="B282" s="39"/>
      <c r="C282" s="39"/>
      <c r="D282" s="39"/>
      <c r="E282" s="38"/>
      <c r="F282" s="39"/>
    </row>
    <row r="283" spans="1:6" x14ac:dyDescent="0.25">
      <c r="A283" s="39"/>
      <c r="B283" s="39"/>
      <c r="C283" s="39"/>
      <c r="D283" s="39"/>
      <c r="E283" s="38"/>
      <c r="F283" s="39"/>
    </row>
    <row r="284" spans="1:6" x14ac:dyDescent="0.25">
      <c r="A284" s="39"/>
      <c r="B284" s="39"/>
      <c r="C284" s="39"/>
      <c r="D284" s="39"/>
      <c r="E284" s="38"/>
      <c r="F284" s="39"/>
    </row>
    <row r="285" spans="1:6" x14ac:dyDescent="0.25">
      <c r="A285" s="39"/>
      <c r="B285" s="39"/>
      <c r="C285" s="39"/>
      <c r="D285" s="39"/>
      <c r="E285" s="38"/>
      <c r="F285" s="39"/>
    </row>
    <row r="286" spans="1:6" x14ac:dyDescent="0.25">
      <c r="A286" s="39"/>
      <c r="B286" s="39"/>
      <c r="C286" s="39"/>
      <c r="D286" s="39"/>
      <c r="E286" s="38"/>
      <c r="F286" s="39"/>
    </row>
    <row r="287" spans="1:6" x14ac:dyDescent="0.25">
      <c r="A287" s="39"/>
      <c r="B287" s="39"/>
      <c r="C287" s="39"/>
      <c r="D287" s="39"/>
      <c r="E287" s="38"/>
      <c r="F287" s="39"/>
    </row>
    <row r="288" spans="1:6" x14ac:dyDescent="0.25">
      <c r="A288" s="39"/>
      <c r="B288" s="39"/>
      <c r="C288" s="39"/>
      <c r="D288" s="39"/>
      <c r="E288" s="38"/>
      <c r="F288" s="39"/>
    </row>
    <row r="289" spans="1:6" x14ac:dyDescent="0.25">
      <c r="A289" s="39"/>
      <c r="B289" s="39"/>
      <c r="C289" s="39"/>
      <c r="D289" s="39"/>
      <c r="E289" s="38"/>
      <c r="F289" s="39"/>
    </row>
    <row r="290" spans="1:6" x14ac:dyDescent="0.25">
      <c r="A290" s="39"/>
      <c r="B290" s="39"/>
      <c r="C290" s="39"/>
      <c r="D290" s="39"/>
      <c r="E290" s="38"/>
      <c r="F290" s="39"/>
    </row>
    <row r="291" spans="1:6" x14ac:dyDescent="0.25">
      <c r="A291" s="39"/>
      <c r="B291" s="39"/>
      <c r="C291" s="39"/>
      <c r="D291" s="39"/>
      <c r="E291" s="38"/>
      <c r="F291" s="39"/>
    </row>
    <row r="292" spans="1:6" x14ac:dyDescent="0.25">
      <c r="A292" s="39"/>
      <c r="B292" s="39"/>
      <c r="C292" s="39"/>
      <c r="D292" s="39"/>
      <c r="E292" s="38"/>
      <c r="F292" s="39"/>
    </row>
    <row r="293" spans="1:6" x14ac:dyDescent="0.25">
      <c r="A293" s="39"/>
      <c r="B293" s="39"/>
      <c r="C293" s="39"/>
      <c r="D293" s="39"/>
      <c r="E293" s="38"/>
      <c r="F293" s="39"/>
    </row>
    <row r="294" spans="1:6" x14ac:dyDescent="0.25">
      <c r="A294" s="39"/>
      <c r="B294" s="39"/>
      <c r="C294" s="39"/>
      <c r="D294" s="39"/>
      <c r="E294" s="38"/>
      <c r="F294" s="39"/>
    </row>
    <row r="295" spans="1:6" x14ac:dyDescent="0.25">
      <c r="A295" s="39"/>
      <c r="B295" s="39"/>
      <c r="C295" s="39"/>
      <c r="D295" s="39"/>
      <c r="E295" s="38"/>
      <c r="F295" s="39"/>
    </row>
    <row r="296" spans="1:6" x14ac:dyDescent="0.25">
      <c r="A296" s="39"/>
      <c r="B296" s="39"/>
      <c r="C296" s="39"/>
      <c r="D296" s="39"/>
      <c r="E296" s="38"/>
      <c r="F296" s="39"/>
    </row>
    <row r="297" spans="1:6" x14ac:dyDescent="0.25">
      <c r="A297" s="39"/>
      <c r="B297" s="39"/>
      <c r="C297" s="39"/>
      <c r="D297" s="39"/>
      <c r="E297" s="38"/>
      <c r="F297" s="39"/>
    </row>
    <row r="298" spans="1:6" x14ac:dyDescent="0.25">
      <c r="A298" s="39"/>
      <c r="B298" s="39"/>
      <c r="C298" s="39"/>
      <c r="D298" s="39"/>
      <c r="E298" s="38"/>
      <c r="F298" s="39"/>
    </row>
    <row r="299" spans="1:6" x14ac:dyDescent="0.25">
      <c r="A299" s="39"/>
      <c r="B299" s="39"/>
      <c r="C299" s="39"/>
      <c r="D299" s="39"/>
      <c r="E299" s="38"/>
      <c r="F299" s="39"/>
    </row>
    <row r="300" spans="1:6" x14ac:dyDescent="0.25">
      <c r="A300" s="39"/>
      <c r="B300" s="39"/>
      <c r="C300" s="39"/>
      <c r="D300" s="39"/>
      <c r="E300" s="38"/>
      <c r="F300" s="39"/>
    </row>
    <row r="301" spans="1:6" x14ac:dyDescent="0.25">
      <c r="A301" s="39"/>
      <c r="B301" s="39"/>
      <c r="C301" s="39"/>
      <c r="D301" s="39"/>
      <c r="E301" s="38"/>
      <c r="F301" s="39"/>
    </row>
    <row r="302" spans="1:6" x14ac:dyDescent="0.25">
      <c r="A302" s="39"/>
      <c r="B302" s="39"/>
      <c r="C302" s="39"/>
      <c r="D302" s="39"/>
      <c r="E302" s="38"/>
      <c r="F302" s="39"/>
    </row>
    <row r="303" spans="1:6" x14ac:dyDescent="0.25">
      <c r="A303" s="39"/>
      <c r="B303" s="39"/>
      <c r="C303" s="39"/>
      <c r="D303" s="39"/>
      <c r="E303" s="38"/>
      <c r="F303" s="39"/>
    </row>
    <row r="304" spans="1:6" x14ac:dyDescent="0.25">
      <c r="A304" s="39"/>
      <c r="B304" s="39"/>
      <c r="C304" s="39"/>
      <c r="D304" s="39"/>
      <c r="E304" s="38"/>
      <c r="F304" s="39"/>
    </row>
    <row r="305" spans="1:6" x14ac:dyDescent="0.25">
      <c r="A305" s="39"/>
      <c r="B305" s="39"/>
      <c r="C305" s="39"/>
      <c r="D305" s="39"/>
      <c r="E305" s="38"/>
      <c r="F305" s="39"/>
    </row>
    <row r="306" spans="1:6" x14ac:dyDescent="0.25">
      <c r="A306" s="39"/>
      <c r="B306" s="39"/>
      <c r="C306" s="39"/>
      <c r="D306" s="39"/>
      <c r="E306" s="38"/>
      <c r="F306" s="39"/>
    </row>
    <row r="307" spans="1:6" x14ac:dyDescent="0.25">
      <c r="A307" s="39"/>
      <c r="B307" s="39"/>
      <c r="C307" s="39"/>
      <c r="D307" s="39"/>
      <c r="E307" s="38"/>
      <c r="F307" s="39"/>
    </row>
    <row r="308" spans="1:6" x14ac:dyDescent="0.25">
      <c r="A308" s="39"/>
      <c r="B308" s="39"/>
      <c r="C308" s="39"/>
      <c r="D308" s="39"/>
      <c r="E308" s="38"/>
      <c r="F308" s="39"/>
    </row>
    <row r="309" spans="1:6" x14ac:dyDescent="0.25">
      <c r="A309" s="39"/>
      <c r="B309" s="39"/>
      <c r="C309" s="39"/>
      <c r="D309" s="39"/>
      <c r="E309" s="38"/>
      <c r="F309" s="39"/>
    </row>
    <row r="310" spans="1:6" x14ac:dyDescent="0.25">
      <c r="A310" s="39"/>
      <c r="B310" s="39"/>
      <c r="C310" s="39"/>
      <c r="D310" s="39"/>
      <c r="E310" s="38"/>
      <c r="F310" s="39"/>
    </row>
    <row r="311" spans="1:6" x14ac:dyDescent="0.25">
      <c r="A311" s="39"/>
      <c r="B311" s="39"/>
      <c r="C311" s="39"/>
      <c r="D311" s="39"/>
      <c r="E311" s="38"/>
      <c r="F311" s="39"/>
    </row>
    <row r="312" spans="1:6" x14ac:dyDescent="0.25">
      <c r="A312" s="39"/>
      <c r="B312" s="39"/>
      <c r="C312" s="39"/>
      <c r="D312" s="39"/>
      <c r="E312" s="38"/>
      <c r="F312" s="39"/>
    </row>
    <row r="313" spans="1:6" x14ac:dyDescent="0.25">
      <c r="A313" s="39"/>
      <c r="B313" s="39"/>
      <c r="C313" s="39"/>
      <c r="D313" s="39"/>
      <c r="E313" s="38"/>
      <c r="F313" s="39"/>
    </row>
    <row r="314" spans="1:6" x14ac:dyDescent="0.25">
      <c r="A314" s="39"/>
      <c r="B314" s="39"/>
      <c r="C314" s="39"/>
      <c r="D314" s="39"/>
      <c r="E314" s="38"/>
      <c r="F314" s="39"/>
    </row>
    <row r="315" spans="1:6" x14ac:dyDescent="0.25">
      <c r="A315" s="39"/>
      <c r="B315" s="39"/>
      <c r="C315" s="39"/>
      <c r="D315" s="39"/>
      <c r="E315" s="38"/>
      <c r="F315" s="39"/>
    </row>
    <row r="316" spans="1:6" x14ac:dyDescent="0.25">
      <c r="A316" s="39"/>
      <c r="B316" s="39"/>
      <c r="C316" s="39"/>
      <c r="D316" s="39"/>
      <c r="E316" s="38"/>
      <c r="F316" s="39"/>
    </row>
    <row r="317" spans="1:6" x14ac:dyDescent="0.25">
      <c r="A317" s="39"/>
      <c r="B317" s="39"/>
      <c r="C317" s="39"/>
      <c r="D317" s="39"/>
      <c r="E317" s="38"/>
      <c r="F317" s="39"/>
    </row>
    <row r="318" spans="1:6" x14ac:dyDescent="0.25">
      <c r="A318" s="39"/>
      <c r="B318" s="39"/>
      <c r="C318" s="39"/>
      <c r="D318" s="39"/>
      <c r="E318" s="38"/>
      <c r="F318" s="39"/>
    </row>
    <row r="319" spans="1:6" x14ac:dyDescent="0.25">
      <c r="A319" s="39"/>
      <c r="B319" s="39"/>
      <c r="C319" s="39"/>
      <c r="D319" s="39"/>
      <c r="E319" s="38"/>
      <c r="F319" s="39"/>
    </row>
    <row r="320" spans="1:6" x14ac:dyDescent="0.25">
      <c r="A320" s="39"/>
      <c r="B320" s="39"/>
      <c r="C320" s="39"/>
      <c r="D320" s="39"/>
      <c r="E320" s="38"/>
      <c r="F320" s="39"/>
    </row>
    <row r="321" spans="1:6" x14ac:dyDescent="0.25">
      <c r="A321" s="39"/>
      <c r="B321" s="39"/>
      <c r="C321" s="39"/>
      <c r="D321" s="39"/>
      <c r="E321" s="38"/>
      <c r="F321" s="39"/>
    </row>
    <row r="322" spans="1:6" x14ac:dyDescent="0.25">
      <c r="A322" s="39"/>
      <c r="B322" s="39"/>
      <c r="C322" s="39"/>
      <c r="D322" s="39"/>
      <c r="E322" s="38"/>
      <c r="F322" s="39"/>
    </row>
    <row r="323" spans="1:6" x14ac:dyDescent="0.25">
      <c r="A323" s="39"/>
      <c r="B323" s="39"/>
      <c r="C323" s="39"/>
      <c r="D323" s="39"/>
      <c r="E323" s="38"/>
      <c r="F323" s="39"/>
    </row>
    <row r="324" spans="1:6" x14ac:dyDescent="0.25">
      <c r="A324" s="39"/>
      <c r="B324" s="39"/>
      <c r="C324" s="39"/>
      <c r="D324" s="39"/>
      <c r="E324" s="38"/>
      <c r="F324" s="39"/>
    </row>
    <row r="325" spans="1:6" x14ac:dyDescent="0.25">
      <c r="A325" s="39"/>
      <c r="B325" s="39"/>
      <c r="C325" s="39"/>
      <c r="D325" s="39"/>
      <c r="E325" s="38"/>
      <c r="F325" s="39"/>
    </row>
    <row r="326" spans="1:6" x14ac:dyDescent="0.25">
      <c r="A326" s="39"/>
      <c r="B326" s="39"/>
      <c r="C326" s="39"/>
      <c r="D326" s="39"/>
      <c r="E326" s="38"/>
      <c r="F326" s="39"/>
    </row>
    <row r="327" spans="1:6" x14ac:dyDescent="0.25">
      <c r="A327" s="39"/>
      <c r="B327" s="39"/>
      <c r="C327" s="39"/>
      <c r="D327" s="39"/>
      <c r="E327" s="38"/>
      <c r="F327" s="39"/>
    </row>
    <row r="328" spans="1:6" x14ac:dyDescent="0.25">
      <c r="A328" s="39"/>
      <c r="B328" s="39"/>
      <c r="C328" s="39"/>
      <c r="D328" s="39"/>
      <c r="E328" s="38"/>
      <c r="F328" s="39"/>
    </row>
    <row r="329" spans="1:6" x14ac:dyDescent="0.25">
      <c r="A329" s="39"/>
      <c r="B329" s="39"/>
      <c r="C329" s="39"/>
      <c r="D329" s="39"/>
      <c r="E329" s="38"/>
      <c r="F329" s="39"/>
    </row>
    <row r="330" spans="1:6" x14ac:dyDescent="0.25">
      <c r="A330" s="39"/>
      <c r="B330" s="39"/>
      <c r="C330" s="39"/>
      <c r="D330" s="39"/>
      <c r="E330" s="38"/>
      <c r="F330" s="39"/>
    </row>
    <row r="331" spans="1:6" x14ac:dyDescent="0.25">
      <c r="A331" s="39"/>
      <c r="B331" s="39"/>
      <c r="C331" s="39"/>
      <c r="D331" s="39"/>
      <c r="E331" s="38"/>
      <c r="F331" s="39"/>
    </row>
    <row r="332" spans="1:6" x14ac:dyDescent="0.25">
      <c r="A332" s="39"/>
      <c r="B332" s="39"/>
      <c r="C332" s="39"/>
      <c r="D332" s="39"/>
      <c r="E332" s="38"/>
      <c r="F332" s="39"/>
    </row>
    <row r="333" spans="1:6" x14ac:dyDescent="0.25">
      <c r="A333" s="39"/>
      <c r="B333" s="39"/>
      <c r="C333" s="39"/>
      <c r="D333" s="39"/>
      <c r="E333" s="38"/>
      <c r="F333" s="39"/>
    </row>
    <row r="334" spans="1:6" x14ac:dyDescent="0.25">
      <c r="A334" s="39"/>
      <c r="B334" s="39"/>
      <c r="C334" s="39"/>
      <c r="D334" s="39"/>
      <c r="E334" s="38"/>
      <c r="F334" s="39"/>
    </row>
    <row r="335" spans="1:6" x14ac:dyDescent="0.25">
      <c r="A335" s="39"/>
      <c r="B335" s="39"/>
      <c r="C335" s="39"/>
      <c r="D335" s="39"/>
      <c r="E335" s="38"/>
      <c r="F335" s="39"/>
    </row>
    <row r="336" spans="1:6" x14ac:dyDescent="0.25">
      <c r="A336" s="39"/>
      <c r="B336" s="39"/>
      <c r="C336" s="39"/>
      <c r="D336" s="39"/>
      <c r="E336" s="38"/>
      <c r="F336" s="39"/>
    </row>
    <row r="337" spans="1:6" x14ac:dyDescent="0.25">
      <c r="A337" s="39"/>
      <c r="B337" s="39"/>
      <c r="C337" s="39"/>
      <c r="D337" s="39"/>
      <c r="E337" s="38"/>
      <c r="F337" s="39"/>
    </row>
    <row r="338" spans="1:6" x14ac:dyDescent="0.25">
      <c r="A338" s="39"/>
      <c r="B338" s="39"/>
      <c r="C338" s="39"/>
      <c r="D338" s="39"/>
      <c r="E338" s="38"/>
      <c r="F338" s="39"/>
    </row>
    <row r="339" spans="1:6" x14ac:dyDescent="0.25">
      <c r="A339" s="39"/>
      <c r="B339" s="39"/>
      <c r="C339" s="39"/>
      <c r="D339" s="39"/>
      <c r="E339" s="38"/>
      <c r="F339" s="39"/>
    </row>
    <row r="340" spans="1:6" x14ac:dyDescent="0.25">
      <c r="A340" s="39"/>
      <c r="B340" s="39"/>
      <c r="C340" s="39"/>
      <c r="D340" s="39"/>
      <c r="E340" s="38"/>
      <c r="F340" s="39"/>
    </row>
    <row r="341" spans="1:6" x14ac:dyDescent="0.25">
      <c r="A341" s="39"/>
      <c r="B341" s="39"/>
      <c r="C341" s="39"/>
      <c r="D341" s="39"/>
      <c r="E341" s="38"/>
      <c r="F341" s="39"/>
    </row>
    <row r="342" spans="1:6" x14ac:dyDescent="0.25">
      <c r="A342" s="39"/>
      <c r="B342" s="39"/>
      <c r="C342" s="39"/>
      <c r="D342" s="39"/>
      <c r="E342" s="38"/>
      <c r="F342" s="39"/>
    </row>
    <row r="343" spans="1:6" x14ac:dyDescent="0.25">
      <c r="A343" s="39"/>
      <c r="B343" s="39"/>
      <c r="C343" s="39"/>
      <c r="D343" s="39"/>
      <c r="E343" s="38"/>
      <c r="F343" s="39"/>
    </row>
    <row r="344" spans="1:6" x14ac:dyDescent="0.25">
      <c r="A344" s="39"/>
      <c r="B344" s="39"/>
      <c r="C344" s="39"/>
      <c r="D344" s="39"/>
      <c r="E344" s="38"/>
      <c r="F344" s="39"/>
    </row>
    <row r="345" spans="1:6" x14ac:dyDescent="0.25">
      <c r="A345" s="39"/>
      <c r="B345" s="39"/>
      <c r="C345" s="39"/>
      <c r="D345" s="39"/>
      <c r="E345" s="38"/>
      <c r="F345" s="39"/>
    </row>
    <row r="346" spans="1:6" x14ac:dyDescent="0.25">
      <c r="A346" s="39"/>
      <c r="B346" s="39"/>
      <c r="C346" s="39"/>
      <c r="D346" s="39"/>
      <c r="E346" s="38"/>
      <c r="F346" s="39"/>
    </row>
    <row r="347" spans="1:6" x14ac:dyDescent="0.25">
      <c r="A347" s="39"/>
      <c r="B347" s="39"/>
      <c r="C347" s="39"/>
      <c r="D347" s="39"/>
      <c r="E347" s="38"/>
      <c r="F347" s="39"/>
    </row>
    <row r="348" spans="1:6" x14ac:dyDescent="0.25">
      <c r="A348" s="39"/>
      <c r="B348" s="39"/>
      <c r="C348" s="39"/>
      <c r="D348" s="39"/>
      <c r="E348" s="38"/>
      <c r="F348" s="39"/>
    </row>
    <row r="349" spans="1:6" x14ac:dyDescent="0.25">
      <c r="A349" s="39"/>
      <c r="B349" s="39"/>
      <c r="C349" s="39"/>
      <c r="D349" s="39"/>
      <c r="E349" s="38"/>
      <c r="F349" s="39"/>
    </row>
    <row r="350" spans="1:6" x14ac:dyDescent="0.25">
      <c r="A350" s="39"/>
      <c r="B350" s="39"/>
      <c r="C350" s="39"/>
      <c r="D350" s="39"/>
      <c r="E350" s="38"/>
      <c r="F350" s="39"/>
    </row>
    <row r="351" spans="1:6" x14ac:dyDescent="0.25">
      <c r="A351" s="39"/>
      <c r="B351" s="39"/>
      <c r="C351" s="39"/>
      <c r="D351" s="39"/>
      <c r="E351" s="38"/>
      <c r="F351" s="39"/>
    </row>
    <row r="352" spans="1:6" x14ac:dyDescent="0.25">
      <c r="A352" s="39"/>
      <c r="B352" s="39"/>
      <c r="C352" s="39"/>
      <c r="D352" s="39"/>
      <c r="E352" s="38"/>
      <c r="F352" s="39"/>
    </row>
    <row r="353" spans="1:6" x14ac:dyDescent="0.25">
      <c r="A353" s="39"/>
      <c r="B353" s="39"/>
      <c r="C353" s="39"/>
      <c r="D353" s="39"/>
      <c r="E353" s="38"/>
      <c r="F353" s="39"/>
    </row>
    <row r="354" spans="1:6" x14ac:dyDescent="0.25">
      <c r="A354" s="39"/>
      <c r="B354" s="39"/>
      <c r="C354" s="39"/>
      <c r="D354" s="39"/>
      <c r="E354" s="38"/>
      <c r="F354" s="39"/>
    </row>
    <row r="355" spans="1:6" x14ac:dyDescent="0.25">
      <c r="A355" s="39"/>
      <c r="B355" s="39"/>
      <c r="C355" s="39"/>
      <c r="D355" s="39"/>
      <c r="E355" s="38"/>
      <c r="F355" s="39"/>
    </row>
    <row r="356" spans="1:6" x14ac:dyDescent="0.25">
      <c r="A356" s="39"/>
      <c r="B356" s="39"/>
      <c r="C356" s="39"/>
      <c r="D356" s="39"/>
      <c r="E356" s="38"/>
      <c r="F356" s="39"/>
    </row>
    <row r="357" spans="1:6" x14ac:dyDescent="0.25">
      <c r="A357" s="39"/>
      <c r="B357" s="39"/>
      <c r="C357" s="39"/>
      <c r="D357" s="39"/>
      <c r="E357" s="38"/>
      <c r="F357" s="39"/>
    </row>
    <row r="358" spans="1:6" x14ac:dyDescent="0.25">
      <c r="A358" s="39"/>
      <c r="B358" s="39"/>
      <c r="C358" s="39"/>
      <c r="D358" s="39"/>
      <c r="E358" s="38"/>
      <c r="F358" s="39"/>
    </row>
    <row r="359" spans="1:6" x14ac:dyDescent="0.25">
      <c r="A359" s="39"/>
      <c r="B359" s="39"/>
      <c r="C359" s="39"/>
      <c r="D359" s="39"/>
      <c r="E359" s="38"/>
      <c r="F359" s="39"/>
    </row>
    <row r="360" spans="1:6" x14ac:dyDescent="0.25">
      <c r="A360" s="39"/>
      <c r="B360" s="39"/>
      <c r="C360" s="39"/>
      <c r="D360" s="39"/>
      <c r="E360" s="38"/>
      <c r="F360" s="39"/>
    </row>
    <row r="361" spans="1:6" x14ac:dyDescent="0.25">
      <c r="A361" s="39"/>
      <c r="B361" s="39"/>
      <c r="C361" s="39"/>
      <c r="D361" s="39"/>
      <c r="E361" s="38"/>
      <c r="F361" s="39"/>
    </row>
    <row r="362" spans="1:6" x14ac:dyDescent="0.25">
      <c r="A362" s="39"/>
      <c r="B362" s="39"/>
      <c r="C362" s="39"/>
      <c r="D362" s="39"/>
      <c r="E362" s="38"/>
      <c r="F362" s="39"/>
    </row>
    <row r="363" spans="1:6" x14ac:dyDescent="0.25">
      <c r="A363" s="39"/>
      <c r="B363" s="39"/>
      <c r="C363" s="39"/>
      <c r="D363" s="39"/>
      <c r="E363" s="38"/>
      <c r="F363" s="39"/>
    </row>
    <row r="364" spans="1:6" x14ac:dyDescent="0.25">
      <c r="A364" s="39"/>
      <c r="B364" s="39"/>
      <c r="C364" s="39"/>
      <c r="D364" s="39"/>
      <c r="E364" s="38"/>
      <c r="F364" s="39"/>
    </row>
    <row r="365" spans="1:6" x14ac:dyDescent="0.25">
      <c r="A365" s="39"/>
      <c r="B365" s="39"/>
      <c r="C365" s="39"/>
      <c r="D365" s="39"/>
      <c r="E365" s="38"/>
      <c r="F365" s="39"/>
    </row>
    <row r="366" spans="1:6" x14ac:dyDescent="0.25">
      <c r="A366" s="39"/>
      <c r="B366" s="39"/>
      <c r="C366" s="39"/>
      <c r="D366" s="39"/>
      <c r="E366" s="38"/>
      <c r="F366" s="39"/>
    </row>
    <row r="367" spans="1:6" x14ac:dyDescent="0.25">
      <c r="A367" s="39"/>
      <c r="B367" s="39"/>
      <c r="C367" s="39"/>
      <c r="D367" s="39"/>
      <c r="E367" s="38"/>
      <c r="F367" s="39"/>
    </row>
    <row r="368" spans="1:6" x14ac:dyDescent="0.25">
      <c r="A368" s="39"/>
      <c r="B368" s="39"/>
      <c r="C368" s="39"/>
      <c r="D368" s="39"/>
      <c r="E368" s="38"/>
      <c r="F368" s="39"/>
    </row>
    <row r="369" spans="1:6" x14ac:dyDescent="0.25">
      <c r="A369" s="39"/>
      <c r="B369" s="39"/>
      <c r="C369" s="39"/>
      <c r="D369" s="39"/>
      <c r="E369" s="38"/>
      <c r="F369" s="39"/>
    </row>
    <row r="370" spans="1:6" x14ac:dyDescent="0.25">
      <c r="A370" s="39"/>
      <c r="B370" s="39"/>
      <c r="C370" s="39"/>
      <c r="D370" s="39"/>
      <c r="E370" s="38"/>
      <c r="F370" s="39"/>
    </row>
    <row r="371" spans="1:6" x14ac:dyDescent="0.25">
      <c r="A371" s="39"/>
      <c r="B371" s="39"/>
      <c r="C371" s="39"/>
      <c r="D371" s="39"/>
      <c r="E371" s="38"/>
      <c r="F371" s="39"/>
    </row>
    <row r="372" spans="1:6" x14ac:dyDescent="0.25">
      <c r="A372" s="39"/>
      <c r="B372" s="39"/>
      <c r="C372" s="39"/>
      <c r="D372" s="39"/>
      <c r="E372" s="38"/>
      <c r="F372" s="39"/>
    </row>
    <row r="373" spans="1:6" x14ac:dyDescent="0.25">
      <c r="A373" s="39"/>
      <c r="B373" s="39"/>
      <c r="C373" s="39"/>
      <c r="D373" s="39"/>
      <c r="E373" s="38"/>
      <c r="F373" s="39"/>
    </row>
    <row r="374" spans="1:6" x14ac:dyDescent="0.25">
      <c r="A374" s="39"/>
      <c r="B374" s="39"/>
      <c r="C374" s="39"/>
      <c r="D374" s="39"/>
      <c r="E374" s="38"/>
      <c r="F374" s="39"/>
    </row>
    <row r="375" spans="1:6" x14ac:dyDescent="0.25">
      <c r="A375" s="39"/>
      <c r="B375" s="39"/>
      <c r="C375" s="39"/>
      <c r="D375" s="39"/>
      <c r="E375" s="38"/>
      <c r="F375" s="39"/>
    </row>
    <row r="376" spans="1:6" x14ac:dyDescent="0.25">
      <c r="A376" s="39"/>
      <c r="B376" s="39"/>
      <c r="C376" s="39"/>
      <c r="D376" s="39"/>
      <c r="E376" s="38"/>
      <c r="F376" s="39"/>
    </row>
    <row r="377" spans="1:6" x14ac:dyDescent="0.25">
      <c r="A377" s="39"/>
      <c r="B377" s="39"/>
      <c r="C377" s="39"/>
      <c r="D377" s="39"/>
      <c r="E377" s="38"/>
      <c r="F377" s="39"/>
    </row>
    <row r="378" spans="1:6" x14ac:dyDescent="0.25">
      <c r="A378" s="39"/>
      <c r="B378" s="39"/>
      <c r="C378" s="39"/>
      <c r="D378" s="39"/>
      <c r="E378" s="38"/>
      <c r="F378" s="39"/>
    </row>
    <row r="379" spans="1:6" x14ac:dyDescent="0.25">
      <c r="A379" s="39"/>
      <c r="B379" s="39"/>
      <c r="C379" s="39"/>
      <c r="D379" s="39"/>
      <c r="E379" s="38"/>
      <c r="F379" s="39"/>
    </row>
    <row r="380" spans="1:6" x14ac:dyDescent="0.25">
      <c r="A380" s="39"/>
      <c r="B380" s="39"/>
      <c r="C380" s="39"/>
      <c r="D380" s="39"/>
      <c r="E380" s="38"/>
      <c r="F380" s="39"/>
    </row>
    <row r="381" spans="1:6" x14ac:dyDescent="0.25">
      <c r="A381" s="39"/>
      <c r="B381" s="39"/>
      <c r="C381" s="39"/>
      <c r="D381" s="39"/>
      <c r="E381" s="38"/>
      <c r="F381" s="39"/>
    </row>
    <row r="382" spans="1:6" x14ac:dyDescent="0.25">
      <c r="A382" s="39"/>
      <c r="B382" s="39"/>
      <c r="C382" s="39"/>
      <c r="D382" s="39"/>
      <c r="E382" s="38"/>
      <c r="F382" s="39"/>
    </row>
    <row r="383" spans="1:6" x14ac:dyDescent="0.25">
      <c r="A383" s="39"/>
      <c r="B383" s="39"/>
      <c r="C383" s="39"/>
      <c r="D383" s="39"/>
      <c r="E383" s="38"/>
      <c r="F383" s="39"/>
    </row>
    <row r="384" spans="1:6" x14ac:dyDescent="0.25">
      <c r="A384" s="39"/>
      <c r="B384" s="39"/>
      <c r="C384" s="39"/>
      <c r="D384" s="39"/>
      <c r="E384" s="38"/>
      <c r="F384" s="39"/>
    </row>
    <row r="385" spans="1:6" x14ac:dyDescent="0.25">
      <c r="A385" s="39"/>
      <c r="B385" s="39"/>
      <c r="C385" s="39"/>
      <c r="D385" s="39"/>
      <c r="E385" s="38"/>
      <c r="F385" s="39"/>
    </row>
    <row r="386" spans="1:6" x14ac:dyDescent="0.25">
      <c r="A386" s="39"/>
      <c r="B386" s="39"/>
      <c r="C386" s="39"/>
      <c r="D386" s="39"/>
      <c r="E386" s="38"/>
      <c r="F386" s="39"/>
    </row>
    <row r="387" spans="1:6" x14ac:dyDescent="0.25">
      <c r="A387" s="39"/>
      <c r="B387" s="39"/>
      <c r="C387" s="39"/>
      <c r="D387" s="39"/>
      <c r="E387" s="38"/>
      <c r="F387" s="39"/>
    </row>
    <row r="388" spans="1:6" x14ac:dyDescent="0.25">
      <c r="A388" s="39"/>
      <c r="B388" s="39"/>
      <c r="C388" s="39"/>
      <c r="D388" s="39"/>
      <c r="E388" s="38"/>
      <c r="F388" s="39"/>
    </row>
    <row r="389" spans="1:6" x14ac:dyDescent="0.25">
      <c r="A389" s="39"/>
      <c r="B389" s="39"/>
      <c r="C389" s="39"/>
      <c r="D389" s="39"/>
      <c r="E389" s="38"/>
      <c r="F389" s="39"/>
    </row>
    <row r="390" spans="1:6" x14ac:dyDescent="0.25">
      <c r="A390" s="39"/>
      <c r="B390" s="39"/>
      <c r="C390" s="39"/>
      <c r="D390" s="39"/>
      <c r="E390" s="38"/>
      <c r="F390" s="39"/>
    </row>
    <row r="391" spans="1:6" x14ac:dyDescent="0.25">
      <c r="A391" s="39"/>
      <c r="B391" s="39"/>
      <c r="C391" s="39"/>
      <c r="D391" s="39"/>
      <c r="E391" s="38"/>
      <c r="F391" s="39"/>
    </row>
    <row r="392" spans="1:6" x14ac:dyDescent="0.25">
      <c r="A392" s="39"/>
      <c r="B392" s="39"/>
      <c r="C392" s="39"/>
      <c r="D392" s="39"/>
      <c r="E392" s="38"/>
      <c r="F392" s="39"/>
    </row>
    <row r="393" spans="1:6" x14ac:dyDescent="0.25">
      <c r="A393" s="39"/>
      <c r="B393" s="39"/>
      <c r="C393" s="39"/>
      <c r="D393" s="39"/>
      <c r="E393" s="38"/>
      <c r="F393" s="39"/>
    </row>
    <row r="394" spans="1:6" x14ac:dyDescent="0.25">
      <c r="A394" s="39"/>
      <c r="B394" s="39"/>
      <c r="C394" s="39"/>
      <c r="D394" s="39"/>
      <c r="E394" s="38"/>
      <c r="F394" s="39"/>
    </row>
    <row r="395" spans="1:6" x14ac:dyDescent="0.25">
      <c r="A395" s="39"/>
      <c r="B395" s="39"/>
      <c r="C395" s="39"/>
      <c r="D395" s="39"/>
      <c r="E395" s="38"/>
      <c r="F395" s="39"/>
    </row>
    <row r="396" spans="1:6" x14ac:dyDescent="0.25">
      <c r="A396" s="39"/>
      <c r="B396" s="39"/>
      <c r="C396" s="39"/>
      <c r="D396" s="39"/>
      <c r="E396" s="38"/>
      <c r="F396" s="39"/>
    </row>
    <row r="397" spans="1:6" x14ac:dyDescent="0.25">
      <c r="A397" s="39"/>
      <c r="B397" s="39"/>
      <c r="C397" s="39"/>
      <c r="D397" s="39"/>
      <c r="E397" s="38"/>
      <c r="F397" s="39"/>
    </row>
    <row r="398" spans="1:6" x14ac:dyDescent="0.25">
      <c r="A398" s="39"/>
      <c r="B398" s="39"/>
      <c r="C398" s="39"/>
      <c r="D398" s="39"/>
      <c r="E398" s="38"/>
      <c r="F398" s="39"/>
    </row>
    <row r="399" spans="1:6" x14ac:dyDescent="0.25">
      <c r="A399" s="39"/>
      <c r="B399" s="39"/>
      <c r="C399" s="39"/>
      <c r="D399" s="39"/>
      <c r="E399" s="38"/>
      <c r="F399" s="39"/>
    </row>
    <row r="400" spans="1:6" x14ac:dyDescent="0.25">
      <c r="A400" s="39"/>
      <c r="B400" s="39"/>
      <c r="C400" s="39"/>
      <c r="D400" s="39"/>
      <c r="E400" s="38"/>
      <c r="F400" s="39"/>
    </row>
    <row r="401" spans="1:6" x14ac:dyDescent="0.25">
      <c r="A401" s="39"/>
      <c r="B401" s="39"/>
      <c r="C401" s="39"/>
      <c r="D401" s="39"/>
      <c r="E401" s="38"/>
      <c r="F401" s="39"/>
    </row>
    <row r="402" spans="1:6" x14ac:dyDescent="0.25">
      <c r="A402" s="39"/>
      <c r="B402" s="39"/>
      <c r="C402" s="39"/>
      <c r="D402" s="39"/>
      <c r="E402" s="38"/>
      <c r="F402" s="39"/>
    </row>
    <row r="403" spans="1:6" x14ac:dyDescent="0.25">
      <c r="A403" s="39"/>
      <c r="B403" s="39"/>
      <c r="C403" s="39"/>
      <c r="D403" s="39"/>
      <c r="E403" s="38"/>
      <c r="F403" s="39"/>
    </row>
    <row r="404" spans="1:6" x14ac:dyDescent="0.25">
      <c r="A404" s="39"/>
      <c r="B404" s="39"/>
      <c r="C404" s="39"/>
      <c r="D404" s="39"/>
      <c r="E404" s="38"/>
      <c r="F404" s="39"/>
    </row>
    <row r="405" spans="1:6" x14ac:dyDescent="0.25">
      <c r="A405" s="39"/>
      <c r="B405" s="39"/>
      <c r="C405" s="39"/>
      <c r="D405" s="39"/>
      <c r="E405" s="38"/>
      <c r="F405" s="39"/>
    </row>
    <row r="406" spans="1:6" x14ac:dyDescent="0.25">
      <c r="A406" s="39"/>
      <c r="B406" s="39"/>
      <c r="C406" s="39"/>
      <c r="D406" s="39"/>
      <c r="E406" s="38"/>
      <c r="F406" s="39"/>
    </row>
    <row r="407" spans="1:6" x14ac:dyDescent="0.25">
      <c r="A407" s="39"/>
      <c r="B407" s="39"/>
      <c r="C407" s="39"/>
      <c r="D407" s="39"/>
      <c r="E407" s="38"/>
      <c r="F407" s="39"/>
    </row>
    <row r="408" spans="1:6" x14ac:dyDescent="0.25">
      <c r="A408" s="39"/>
      <c r="B408" s="39"/>
      <c r="C408" s="39"/>
      <c r="D408" s="39"/>
      <c r="E408" s="38"/>
      <c r="F408" s="39"/>
    </row>
    <row r="409" spans="1:6" x14ac:dyDescent="0.25">
      <c r="A409" s="39"/>
      <c r="B409" s="39"/>
      <c r="C409" s="39"/>
      <c r="D409" s="39"/>
      <c r="E409" s="38"/>
      <c r="F409" s="39"/>
    </row>
    <row r="410" spans="1:6" x14ac:dyDescent="0.25">
      <c r="A410" s="39"/>
      <c r="B410" s="39"/>
      <c r="C410" s="39"/>
      <c r="D410" s="39"/>
      <c r="E410" s="38"/>
      <c r="F410" s="39"/>
    </row>
    <row r="411" spans="1:6" x14ac:dyDescent="0.25">
      <c r="A411" s="39"/>
      <c r="B411" s="39"/>
      <c r="C411" s="39"/>
      <c r="D411" s="39"/>
      <c r="E411" s="38"/>
      <c r="F411" s="39"/>
    </row>
    <row r="412" spans="1:6" x14ac:dyDescent="0.25">
      <c r="A412" s="39"/>
      <c r="B412" s="39"/>
      <c r="C412" s="39"/>
      <c r="D412" s="39"/>
      <c r="E412" s="38"/>
      <c r="F412" s="39"/>
    </row>
    <row r="413" spans="1:6" x14ac:dyDescent="0.25">
      <c r="A413" s="39"/>
      <c r="B413" s="39"/>
      <c r="C413" s="39"/>
      <c r="D413" s="39"/>
      <c r="E413" s="38"/>
      <c r="F413" s="39"/>
    </row>
    <row r="414" spans="1:6" x14ac:dyDescent="0.25">
      <c r="A414" s="39"/>
      <c r="B414" s="39"/>
      <c r="C414" s="39"/>
      <c r="D414" s="39"/>
      <c r="E414" s="38"/>
      <c r="F414" s="39"/>
    </row>
    <row r="415" spans="1:6" x14ac:dyDescent="0.25">
      <c r="A415" s="39"/>
      <c r="B415" s="39"/>
      <c r="C415" s="39"/>
      <c r="D415" s="39"/>
      <c r="E415" s="38"/>
      <c r="F415" s="39"/>
    </row>
    <row r="416" spans="1:6" x14ac:dyDescent="0.25">
      <c r="A416" s="39"/>
      <c r="B416" s="39"/>
      <c r="C416" s="39"/>
      <c r="D416" s="39"/>
      <c r="E416" s="38"/>
      <c r="F416" s="39"/>
    </row>
    <row r="417" spans="1:6" x14ac:dyDescent="0.25">
      <c r="A417" s="39"/>
      <c r="B417" s="39"/>
      <c r="C417" s="39"/>
      <c r="D417" s="39"/>
      <c r="E417" s="38"/>
      <c r="F417" s="39"/>
    </row>
    <row r="418" spans="1:6" x14ac:dyDescent="0.25">
      <c r="A418" s="39"/>
      <c r="B418" s="39"/>
      <c r="C418" s="39"/>
      <c r="D418" s="39"/>
      <c r="E418" s="38"/>
      <c r="F418" s="39"/>
    </row>
    <row r="419" spans="1:6" x14ac:dyDescent="0.25">
      <c r="A419" s="39"/>
      <c r="B419" s="39"/>
      <c r="C419" s="39"/>
      <c r="D419" s="39"/>
      <c r="E419" s="38"/>
      <c r="F419" s="39"/>
    </row>
    <row r="420" spans="1:6" x14ac:dyDescent="0.25">
      <c r="A420" s="39"/>
      <c r="B420" s="39"/>
      <c r="C420" s="39"/>
      <c r="D420" s="39"/>
      <c r="E420" s="38"/>
      <c r="F420" s="39"/>
    </row>
    <row r="421" spans="1:6" x14ac:dyDescent="0.25">
      <c r="A421" s="39"/>
      <c r="B421" s="39"/>
      <c r="C421" s="39"/>
      <c r="D421" s="39"/>
      <c r="E421" s="38"/>
      <c r="F421" s="39"/>
    </row>
    <row r="422" spans="1:6" x14ac:dyDescent="0.25">
      <c r="A422" s="39"/>
      <c r="B422" s="39"/>
      <c r="C422" s="39"/>
      <c r="D422" s="39"/>
      <c r="E422" s="38"/>
      <c r="F422" s="39"/>
    </row>
    <row r="423" spans="1:6" x14ac:dyDescent="0.25">
      <c r="A423" s="39"/>
      <c r="B423" s="39"/>
      <c r="C423" s="39"/>
      <c r="D423" s="39"/>
      <c r="E423" s="38"/>
      <c r="F423" s="39"/>
    </row>
    <row r="424" spans="1:6" x14ac:dyDescent="0.25">
      <c r="A424" s="39"/>
      <c r="B424" s="39"/>
      <c r="C424" s="39"/>
      <c r="D424" s="39"/>
      <c r="E424" s="38"/>
      <c r="F424" s="39"/>
    </row>
    <row r="425" spans="1:6" x14ac:dyDescent="0.25">
      <c r="A425" s="39"/>
      <c r="B425" s="39"/>
      <c r="C425" s="39"/>
      <c r="D425" s="39"/>
      <c r="E425" s="38"/>
      <c r="F425" s="39"/>
    </row>
    <row r="426" spans="1:6" x14ac:dyDescent="0.25">
      <c r="A426" s="39"/>
      <c r="B426" s="39"/>
      <c r="C426" s="39"/>
      <c r="D426" s="39"/>
      <c r="E426" s="38"/>
      <c r="F426" s="39"/>
    </row>
    <row r="427" spans="1:6" x14ac:dyDescent="0.25">
      <c r="A427" s="39"/>
      <c r="B427" s="39"/>
      <c r="C427" s="39"/>
      <c r="D427" s="39"/>
      <c r="E427" s="38"/>
      <c r="F427" s="39"/>
    </row>
    <row r="428" spans="1:6" x14ac:dyDescent="0.25">
      <c r="A428" s="39"/>
      <c r="B428" s="39"/>
      <c r="C428" s="39"/>
      <c r="D428" s="39"/>
      <c r="E428" s="38"/>
      <c r="F428" s="39"/>
    </row>
    <row r="429" spans="1:6" x14ac:dyDescent="0.25">
      <c r="A429" s="39"/>
      <c r="B429" s="39"/>
      <c r="C429" s="39"/>
      <c r="D429" s="39"/>
      <c r="E429" s="38"/>
      <c r="F429" s="39"/>
    </row>
    <row r="430" spans="1:6" x14ac:dyDescent="0.25">
      <c r="A430" s="39"/>
      <c r="B430" s="39"/>
      <c r="C430" s="39"/>
      <c r="D430" s="39"/>
      <c r="E430" s="38"/>
      <c r="F430" s="39"/>
    </row>
    <row r="431" spans="1:6" x14ac:dyDescent="0.25">
      <c r="A431" s="39"/>
      <c r="B431" s="39"/>
      <c r="C431" s="39"/>
      <c r="D431" s="39"/>
      <c r="E431" s="38"/>
      <c r="F431" s="39"/>
    </row>
    <row r="432" spans="1:6" x14ac:dyDescent="0.25">
      <c r="A432" s="39"/>
      <c r="B432" s="39"/>
      <c r="C432" s="39"/>
      <c r="D432" s="39"/>
      <c r="E432" s="38"/>
      <c r="F432" s="39"/>
    </row>
    <row r="433" spans="1:6" x14ac:dyDescent="0.25">
      <c r="A433" s="39"/>
      <c r="B433" s="39"/>
      <c r="C433" s="39"/>
      <c r="D433" s="39"/>
      <c r="E433" s="38"/>
      <c r="F433" s="39"/>
    </row>
    <row r="434" spans="1:6" x14ac:dyDescent="0.25">
      <c r="A434" s="39"/>
      <c r="B434" s="39"/>
      <c r="C434" s="39"/>
      <c r="D434" s="39"/>
      <c r="E434" s="38"/>
      <c r="F434" s="39"/>
    </row>
    <row r="435" spans="1:6" x14ac:dyDescent="0.25">
      <c r="A435" s="39"/>
      <c r="B435" s="39"/>
      <c r="C435" s="39"/>
      <c r="D435" s="39"/>
      <c r="E435" s="38"/>
      <c r="F435" s="39"/>
    </row>
    <row r="436" spans="1:6" x14ac:dyDescent="0.25">
      <c r="A436" s="39"/>
      <c r="B436" s="39"/>
      <c r="C436" s="39"/>
      <c r="D436" s="39"/>
      <c r="E436" s="38"/>
      <c r="F436" s="39"/>
    </row>
    <row r="437" spans="1:6" x14ac:dyDescent="0.25">
      <c r="A437" s="39"/>
      <c r="B437" s="39"/>
      <c r="C437" s="39"/>
      <c r="D437" s="39"/>
      <c r="E437" s="38"/>
      <c r="F437" s="39"/>
    </row>
    <row r="438" spans="1:6" x14ac:dyDescent="0.25">
      <c r="A438" s="39"/>
      <c r="B438" s="39"/>
      <c r="C438" s="39"/>
      <c r="D438" s="39"/>
      <c r="E438" s="38"/>
      <c r="F438" s="39"/>
    </row>
    <row r="439" spans="1:6" x14ac:dyDescent="0.25">
      <c r="A439" s="39"/>
      <c r="B439" s="39"/>
      <c r="C439" s="39"/>
      <c r="D439" s="39"/>
      <c r="E439" s="38"/>
      <c r="F439" s="39"/>
    </row>
    <row r="440" spans="1:6" x14ac:dyDescent="0.25">
      <c r="A440" s="39"/>
      <c r="B440" s="39"/>
      <c r="C440" s="39"/>
      <c r="D440" s="39"/>
      <c r="E440" s="38"/>
      <c r="F440" s="39"/>
    </row>
    <row r="441" spans="1:6" x14ac:dyDescent="0.25">
      <c r="A441" s="39"/>
      <c r="B441" s="39"/>
      <c r="C441" s="39"/>
      <c r="D441" s="39"/>
      <c r="E441" s="38"/>
      <c r="F441" s="39"/>
    </row>
    <row r="442" spans="1:6" x14ac:dyDescent="0.25">
      <c r="A442" s="39"/>
      <c r="B442" s="39"/>
      <c r="C442" s="39"/>
      <c r="D442" s="39"/>
      <c r="E442" s="38"/>
      <c r="F442" s="39"/>
    </row>
    <row r="443" spans="1:6" x14ac:dyDescent="0.25">
      <c r="A443" s="39"/>
      <c r="B443" s="39"/>
      <c r="C443" s="39"/>
      <c r="D443" s="39"/>
      <c r="E443" s="38"/>
      <c r="F443" s="39"/>
    </row>
    <row r="444" spans="1:6" x14ac:dyDescent="0.25">
      <c r="A444" s="39"/>
      <c r="B444" s="39"/>
      <c r="C444" s="39"/>
      <c r="D444" s="39"/>
      <c r="E444" s="38"/>
      <c r="F444" s="39"/>
    </row>
    <row r="445" spans="1:6" x14ac:dyDescent="0.25">
      <c r="A445" s="39"/>
      <c r="B445" s="39"/>
      <c r="C445" s="39"/>
      <c r="D445" s="39"/>
      <c r="E445" s="38"/>
      <c r="F445" s="39"/>
    </row>
    <row r="446" spans="1:6" x14ac:dyDescent="0.25">
      <c r="A446" s="39"/>
      <c r="B446" s="39"/>
      <c r="C446" s="39"/>
      <c r="D446" s="39"/>
      <c r="E446" s="38"/>
      <c r="F446" s="39"/>
    </row>
    <row r="447" spans="1:6" x14ac:dyDescent="0.25">
      <c r="A447" s="39"/>
      <c r="B447" s="39"/>
      <c r="C447" s="39"/>
      <c r="D447" s="39"/>
      <c r="E447" s="38"/>
      <c r="F447" s="39"/>
    </row>
    <row r="448" spans="1:6" x14ac:dyDescent="0.25">
      <c r="A448" s="39"/>
      <c r="B448" s="39"/>
      <c r="C448" s="39"/>
      <c r="D448" s="39"/>
      <c r="E448" s="38"/>
      <c r="F448" s="39"/>
    </row>
    <row r="449" spans="1:6" x14ac:dyDescent="0.25">
      <c r="A449" s="39"/>
      <c r="B449" s="39"/>
      <c r="C449" s="39"/>
      <c r="D449" s="39"/>
      <c r="E449" s="38"/>
      <c r="F449" s="39"/>
    </row>
    <row r="450" spans="1:6" x14ac:dyDescent="0.25">
      <c r="A450" s="39"/>
      <c r="B450" s="39"/>
      <c r="C450" s="39"/>
      <c r="D450" s="39"/>
      <c r="E450" s="38"/>
      <c r="F450" s="39"/>
    </row>
    <row r="451" spans="1:6" x14ac:dyDescent="0.25">
      <c r="A451" s="39"/>
      <c r="B451" s="39"/>
      <c r="C451" s="39"/>
      <c r="D451" s="39"/>
      <c r="E451" s="38"/>
      <c r="F451" s="39"/>
    </row>
    <row r="452" spans="1:6" x14ac:dyDescent="0.25">
      <c r="A452" s="39"/>
      <c r="B452" s="39"/>
      <c r="C452" s="39"/>
      <c r="D452" s="39"/>
      <c r="E452" s="38"/>
      <c r="F452" s="39"/>
    </row>
    <row r="453" spans="1:6" x14ac:dyDescent="0.25">
      <c r="A453" s="39"/>
      <c r="B453" s="39"/>
      <c r="C453" s="39"/>
      <c r="D453" s="39"/>
      <c r="E453" s="38"/>
      <c r="F453" s="39"/>
    </row>
    <row r="454" spans="1:6" x14ac:dyDescent="0.25">
      <c r="A454" s="39"/>
      <c r="B454" s="39"/>
      <c r="C454" s="39"/>
      <c r="D454" s="39"/>
      <c r="E454" s="38"/>
      <c r="F454" s="39"/>
    </row>
    <row r="455" spans="1:6" x14ac:dyDescent="0.25">
      <c r="A455" s="39"/>
      <c r="B455" s="39"/>
      <c r="C455" s="39"/>
      <c r="D455" s="39"/>
      <c r="E455" s="38"/>
      <c r="F455" s="39"/>
    </row>
    <row r="456" spans="1:6" x14ac:dyDescent="0.25">
      <c r="A456" s="39"/>
      <c r="B456" s="39"/>
      <c r="C456" s="39"/>
      <c r="D456" s="39"/>
      <c r="E456" s="38"/>
      <c r="F456" s="39"/>
    </row>
    <row r="457" spans="1:6" x14ac:dyDescent="0.25">
      <c r="A457" s="39"/>
      <c r="B457" s="39"/>
      <c r="C457" s="39"/>
      <c r="D457" s="39"/>
      <c r="E457" s="38"/>
      <c r="F457" s="39"/>
    </row>
    <row r="458" spans="1:6" x14ac:dyDescent="0.25">
      <c r="A458" s="39"/>
      <c r="B458" s="39"/>
      <c r="C458" s="39"/>
      <c r="D458" s="39"/>
      <c r="E458" s="38"/>
      <c r="F458" s="39"/>
    </row>
    <row r="459" spans="1:6" x14ac:dyDescent="0.25">
      <c r="A459" s="39"/>
      <c r="B459" s="39"/>
      <c r="C459" s="39"/>
      <c r="D459" s="39"/>
      <c r="E459" s="38"/>
      <c r="F459" s="39"/>
    </row>
    <row r="460" spans="1:6" x14ac:dyDescent="0.25">
      <c r="A460" s="39"/>
      <c r="B460" s="39"/>
      <c r="C460" s="39"/>
      <c r="D460" s="39"/>
      <c r="E460" s="38"/>
      <c r="F460" s="39"/>
    </row>
    <row r="461" spans="1:6" x14ac:dyDescent="0.25">
      <c r="A461" s="39"/>
      <c r="B461" s="39"/>
      <c r="C461" s="39"/>
      <c r="D461" s="39"/>
      <c r="E461" s="38"/>
      <c r="F461" s="39"/>
    </row>
    <row r="462" spans="1:6" x14ac:dyDescent="0.25">
      <c r="A462" s="39"/>
      <c r="B462" s="39"/>
      <c r="C462" s="39"/>
      <c r="D462" s="39"/>
      <c r="E462" s="38"/>
      <c r="F462" s="39"/>
    </row>
    <row r="463" spans="1:6" x14ac:dyDescent="0.25">
      <c r="A463" s="39"/>
      <c r="B463" s="39"/>
      <c r="C463" s="39"/>
      <c r="D463" s="39"/>
      <c r="E463" s="38"/>
      <c r="F463" s="39"/>
    </row>
    <row r="464" spans="1:6" x14ac:dyDescent="0.25">
      <c r="A464" s="39"/>
      <c r="B464" s="39"/>
      <c r="C464" s="39"/>
      <c r="D464" s="39"/>
      <c r="E464" s="38"/>
      <c r="F464" s="39"/>
    </row>
    <row r="465" spans="1:6" x14ac:dyDescent="0.25">
      <c r="A465" s="39"/>
      <c r="B465" s="39"/>
      <c r="C465" s="39"/>
      <c r="D465" s="39"/>
      <c r="E465" s="38"/>
      <c r="F465" s="39"/>
    </row>
    <row r="466" spans="1:6" x14ac:dyDescent="0.25">
      <c r="A466" s="39"/>
      <c r="B466" s="39"/>
      <c r="C466" s="39"/>
      <c r="D466" s="39"/>
      <c r="E466" s="38"/>
      <c r="F466" s="39"/>
    </row>
    <row r="467" spans="1:6" x14ac:dyDescent="0.25">
      <c r="A467" s="39"/>
      <c r="B467" s="39"/>
      <c r="C467" s="39"/>
      <c r="D467" s="39"/>
      <c r="E467" s="38"/>
      <c r="F467" s="39"/>
    </row>
    <row r="468" spans="1:6" x14ac:dyDescent="0.25">
      <c r="A468" s="39"/>
      <c r="B468" s="39"/>
      <c r="C468" s="39"/>
      <c r="D468" s="39"/>
      <c r="E468" s="38"/>
      <c r="F468" s="39"/>
    </row>
    <row r="469" spans="1:6" x14ac:dyDescent="0.25">
      <c r="A469" s="39"/>
      <c r="B469" s="39"/>
      <c r="C469" s="39"/>
      <c r="D469" s="39"/>
      <c r="E469" s="38"/>
      <c r="F469" s="39"/>
    </row>
    <row r="470" spans="1:6" x14ac:dyDescent="0.25">
      <c r="A470" s="39"/>
      <c r="B470" s="39"/>
      <c r="C470" s="39"/>
      <c r="D470" s="39"/>
      <c r="E470" s="38"/>
      <c r="F470" s="39"/>
    </row>
    <row r="471" spans="1:6" x14ac:dyDescent="0.25">
      <c r="A471" s="39"/>
      <c r="B471" s="39"/>
      <c r="C471" s="39"/>
      <c r="D471" s="39"/>
      <c r="E471" s="38"/>
      <c r="F471" s="39"/>
    </row>
    <row r="472" spans="1:6" x14ac:dyDescent="0.25">
      <c r="A472" s="39"/>
      <c r="B472" s="39"/>
      <c r="C472" s="39"/>
      <c r="D472" s="39"/>
      <c r="E472" s="38"/>
      <c r="F472" s="39"/>
    </row>
    <row r="473" spans="1:6" x14ac:dyDescent="0.25">
      <c r="A473" s="39"/>
      <c r="B473" s="39"/>
      <c r="C473" s="39"/>
      <c r="D473" s="39"/>
      <c r="E473" s="38"/>
      <c r="F473" s="39"/>
    </row>
    <row r="474" spans="1:6" x14ac:dyDescent="0.25">
      <c r="A474" s="39"/>
      <c r="B474" s="39"/>
      <c r="C474" s="39"/>
      <c r="D474" s="39"/>
      <c r="E474" s="38"/>
      <c r="F474" s="39"/>
    </row>
    <row r="475" spans="1:6" x14ac:dyDescent="0.25">
      <c r="A475" s="39"/>
      <c r="B475" s="39"/>
      <c r="C475" s="39"/>
      <c r="D475" s="39"/>
      <c r="E475" s="38"/>
      <c r="F475" s="39"/>
    </row>
    <row r="476" spans="1:6" x14ac:dyDescent="0.25">
      <c r="A476" s="39"/>
      <c r="B476" s="39"/>
      <c r="C476" s="39"/>
      <c r="D476" s="39"/>
      <c r="E476" s="38"/>
      <c r="F476" s="39"/>
    </row>
    <row r="477" spans="1:6" x14ac:dyDescent="0.25">
      <c r="A477" s="39"/>
      <c r="B477" s="39"/>
      <c r="C477" s="39"/>
      <c r="D477" s="39"/>
      <c r="E477" s="38"/>
      <c r="F477" s="39"/>
    </row>
    <row r="478" spans="1:6" x14ac:dyDescent="0.25">
      <c r="A478" s="39"/>
      <c r="B478" s="39"/>
      <c r="C478" s="39"/>
      <c r="D478" s="39"/>
      <c r="E478" s="38"/>
      <c r="F478" s="39"/>
    </row>
    <row r="479" spans="1:6" x14ac:dyDescent="0.25">
      <c r="A479" s="39"/>
      <c r="B479" s="39"/>
      <c r="C479" s="39"/>
      <c r="D479" s="39"/>
      <c r="E479" s="38"/>
      <c r="F479" s="39"/>
    </row>
    <row r="480" spans="1:6" x14ac:dyDescent="0.25">
      <c r="A480" s="39"/>
      <c r="B480" s="39"/>
      <c r="C480" s="39"/>
      <c r="D480" s="39"/>
      <c r="E480" s="38"/>
      <c r="F480" s="39"/>
    </row>
    <row r="481" spans="1:6" x14ac:dyDescent="0.25">
      <c r="A481" s="39"/>
      <c r="B481" s="39"/>
      <c r="C481" s="39"/>
      <c r="D481" s="39"/>
      <c r="E481" s="38"/>
      <c r="F481" s="39"/>
    </row>
    <row r="482" spans="1:6" x14ac:dyDescent="0.25">
      <c r="A482" s="39"/>
      <c r="B482" s="39"/>
      <c r="C482" s="39"/>
      <c r="D482" s="39"/>
      <c r="E482" s="38"/>
      <c r="F482" s="39"/>
    </row>
    <row r="483" spans="1:6" x14ac:dyDescent="0.25">
      <c r="A483" s="39"/>
      <c r="B483" s="39"/>
      <c r="C483" s="39"/>
      <c r="D483" s="39"/>
      <c r="E483" s="38"/>
      <c r="F483" s="39"/>
    </row>
    <row r="484" spans="1:6" x14ac:dyDescent="0.25">
      <c r="A484" s="39"/>
      <c r="B484" s="39"/>
      <c r="C484" s="39"/>
      <c r="D484" s="39"/>
      <c r="E484" s="38"/>
      <c r="F484" s="39"/>
    </row>
    <row r="485" spans="1:6" x14ac:dyDescent="0.25">
      <c r="A485" s="39"/>
      <c r="B485" s="39"/>
      <c r="C485" s="39"/>
      <c r="D485" s="39"/>
      <c r="E485" s="38"/>
      <c r="F485" s="39"/>
    </row>
    <row r="486" spans="1:6" x14ac:dyDescent="0.25">
      <c r="A486" s="39"/>
      <c r="B486" s="39"/>
      <c r="C486" s="39"/>
      <c r="D486" s="39"/>
      <c r="E486" s="38"/>
      <c r="F486" s="39"/>
    </row>
    <row r="487" spans="1:6" x14ac:dyDescent="0.25">
      <c r="A487" s="39"/>
      <c r="B487" s="39"/>
      <c r="C487" s="39"/>
      <c r="D487" s="39"/>
      <c r="E487" s="38"/>
      <c r="F487" s="39"/>
    </row>
    <row r="488" spans="1:6" x14ac:dyDescent="0.25">
      <c r="A488" s="39"/>
      <c r="B488" s="39"/>
      <c r="C488" s="39"/>
      <c r="D488" s="39"/>
      <c r="E488" s="38"/>
      <c r="F488" s="39"/>
    </row>
    <row r="489" spans="1:6" x14ac:dyDescent="0.25">
      <c r="A489" s="39"/>
      <c r="B489" s="39"/>
      <c r="C489" s="39"/>
      <c r="D489" s="39"/>
      <c r="E489" s="38"/>
      <c r="F489" s="39"/>
    </row>
    <row r="490" spans="1:6" x14ac:dyDescent="0.25">
      <c r="A490" s="39"/>
      <c r="B490" s="39"/>
      <c r="C490" s="39"/>
      <c r="D490" s="39"/>
      <c r="E490" s="38"/>
      <c r="F490" s="39"/>
    </row>
    <row r="491" spans="1:6" x14ac:dyDescent="0.25">
      <c r="A491" s="39"/>
      <c r="B491" s="39"/>
      <c r="C491" s="39"/>
      <c r="D491" s="39"/>
      <c r="E491" s="38"/>
      <c r="F491" s="39"/>
    </row>
    <row r="492" spans="1:6" x14ac:dyDescent="0.25">
      <c r="A492" s="39"/>
      <c r="B492" s="39"/>
      <c r="C492" s="39"/>
      <c r="D492" s="39"/>
      <c r="E492" s="38"/>
      <c r="F492" s="39"/>
    </row>
    <row r="493" spans="1:6" x14ac:dyDescent="0.25">
      <c r="A493" s="39"/>
      <c r="B493" s="39"/>
      <c r="C493" s="39"/>
      <c r="D493" s="39"/>
      <c r="E493" s="38"/>
      <c r="F493" s="39"/>
    </row>
    <row r="494" spans="1:6" x14ac:dyDescent="0.25">
      <c r="A494" s="39"/>
      <c r="B494" s="39"/>
      <c r="C494" s="39"/>
      <c r="D494" s="39"/>
      <c r="E494" s="38"/>
      <c r="F494" s="39"/>
    </row>
    <row r="495" spans="1:6" x14ac:dyDescent="0.25">
      <c r="A495" s="39"/>
      <c r="B495" s="39"/>
      <c r="C495" s="39"/>
      <c r="D495" s="39"/>
      <c r="E495" s="38"/>
      <c r="F495" s="39"/>
    </row>
    <row r="496" spans="1:6" x14ac:dyDescent="0.25">
      <c r="A496" s="39"/>
      <c r="B496" s="39"/>
      <c r="C496" s="39"/>
      <c r="D496" s="39"/>
      <c r="E496" s="38"/>
      <c r="F496" s="39"/>
    </row>
    <row r="497" spans="1:6" x14ac:dyDescent="0.25">
      <c r="A497" s="39"/>
      <c r="B497" s="39"/>
      <c r="C497" s="39"/>
      <c r="D497" s="39"/>
      <c r="E497" s="38"/>
      <c r="F497" s="39"/>
    </row>
    <row r="498" spans="1:6" x14ac:dyDescent="0.25">
      <c r="A498" s="39"/>
      <c r="B498" s="39"/>
      <c r="C498" s="39"/>
      <c r="D498" s="39"/>
      <c r="E498" s="38"/>
      <c r="F498" s="39"/>
    </row>
  </sheetData>
  <sheetProtection algorithmName="SHA-512" hashValue="w6FhcipPShqkzHAHe4rk4NwS8Uy1SQLSDKi2zW8iEN/n2kwFnVYDXZLrCIZSBWttQTkz/A6zSx9mDWT8uuKbmw==" saltValue="PpwG9GhmZMqqsDm4mx3fEg==" spinCount="100000" sheet="1" objects="1" scenarios="1"/>
  <mergeCells count="31">
    <mergeCell ref="A32:A33"/>
    <mergeCell ref="A7:E7"/>
    <mergeCell ref="A2:E2"/>
    <mergeCell ref="A3:E3"/>
    <mergeCell ref="A4:E4"/>
    <mergeCell ref="B31:C31"/>
    <mergeCell ref="A27:A31"/>
    <mergeCell ref="B17:C17"/>
    <mergeCell ref="A15:A17"/>
    <mergeCell ref="B18:C18"/>
    <mergeCell ref="B19:C19"/>
    <mergeCell ref="B30:C30"/>
    <mergeCell ref="B15:C15"/>
    <mergeCell ref="B16:C16"/>
    <mergeCell ref="A14:B14"/>
    <mergeCell ref="A36:F36"/>
    <mergeCell ref="A13:E13"/>
    <mergeCell ref="B26:C26"/>
    <mergeCell ref="A22:A26"/>
    <mergeCell ref="B27:C27"/>
    <mergeCell ref="B28:C28"/>
    <mergeCell ref="B29:C29"/>
    <mergeCell ref="B22:C22"/>
    <mergeCell ref="B23:C23"/>
    <mergeCell ref="B24:C24"/>
    <mergeCell ref="B25:C25"/>
    <mergeCell ref="B20:C20"/>
    <mergeCell ref="B21:C21"/>
    <mergeCell ref="A18:A21"/>
    <mergeCell ref="B32:C32"/>
    <mergeCell ref="B33:C33"/>
  </mergeCells>
  <dataValidations count="3">
    <dataValidation allowBlank="1" showInputMessage="1" showErrorMessage="1" promptTitle="Information" prompt="CBs are encouraged to grade a severity level only as an indicative of relevance to the audit planning stage, not as a decision-making statement." sqref="E37" xr:uid="{257B9FEF-0D8C-4663-8E6D-BE88E9786B2C}"/>
    <dataValidation allowBlank="1" showInputMessage="1" showErrorMessage="1" promptTitle="Information" prompt="This refers to the municipality where the lawsuit is opened." sqref="A37" xr:uid="{0CDB92D1-25BD-4819-A99D-730747C1C4B8}"/>
    <dataValidation type="whole" allowBlank="1" showInputMessage="1" showErrorMessage="1" sqref="D28" xr:uid="{96E36B3A-5CC3-47A7-8428-3BF5E28E8DBF}">
      <formula1>1</formula1>
      <formula2>9999</formula2>
    </dataValidation>
  </dataValidations>
  <hyperlinks>
    <hyperlink ref="E15" r:id="rId1" xr:uid="{05EA0AA4-ABBC-4999-B4A3-133683347972}"/>
    <hyperlink ref="E18" r:id="rId2" xr:uid="{D30E5F05-0648-450B-B86B-1426FFC5BBB5}"/>
  </hyperlinks>
  <pageMargins left="0.511811024" right="0.511811024" top="0.78740157499999996" bottom="0.78740157499999996" header="0.31496062000000002" footer="0.31496062000000002"/>
  <pageSetup orientation="portrait" r:id="rId3"/>
  <drawing r:id="rId4"/>
  <tableParts count="1">
    <tablePart r:id="rId5"/>
  </tableParts>
  <extLst>
    <ext xmlns:x14="http://schemas.microsoft.com/office/spreadsheetml/2009/9/main" uri="{78C0D931-6437-407d-A8EE-F0AAD7539E65}">
      <x14:conditionalFormattings>
        <x14:conditionalFormatting xmlns:xm="http://schemas.microsoft.com/office/excel/2006/main">
          <x14:cfRule type="cellIs" priority="148" operator="equal" id="{6A46FE92-53A6-46B0-9B3E-C3439C7B80F1}">
            <xm:f>'Hidden Lists'!$K$14</xm:f>
            <x14:dxf>
              <font>
                <color theme="0" tint="-0.499984740745262"/>
              </font>
              <fill>
                <patternFill>
                  <bgColor theme="0" tint="-0.14996795556505021"/>
                </patternFill>
              </fill>
            </x14:dxf>
          </x14:cfRule>
          <x14:cfRule type="cellIs" priority="149" operator="equal" id="{D596B2B0-3767-42F0-B3B4-DDBF0D820171}">
            <xm:f>'Hidden Lists'!$K$13</xm:f>
            <x14:dxf>
              <font>
                <color rgb="FF006100"/>
              </font>
              <fill>
                <patternFill>
                  <bgColor rgb="FFC6EFCE"/>
                </patternFill>
              </fill>
            </x14:dxf>
          </x14:cfRule>
          <x14:cfRule type="cellIs" priority="150" operator="equal" id="{4CC2B57D-DC54-4F62-BEBD-C201E0BEBF08}">
            <xm:f>'Hidden Lists'!$K$11</xm:f>
            <x14:dxf>
              <font>
                <color rgb="FF9C0006"/>
              </font>
              <fill>
                <patternFill>
                  <bgColor rgb="FFFFC7CE"/>
                </patternFill>
              </fill>
            </x14:dxf>
          </x14:cfRule>
          <x14:cfRule type="cellIs" priority="151" operator="equal" id="{2C824B62-2BED-453C-9CC5-5AAA8E0FA056}">
            <xm:f>'Hidden Lists'!$K$12</xm:f>
            <x14:dxf>
              <font>
                <color rgb="FF9C5700"/>
              </font>
              <fill>
                <patternFill>
                  <bgColor rgb="FFFFEB9C"/>
                </patternFill>
              </fill>
            </x14:dxf>
          </x14:cfRule>
          <xm:sqref>D15 D18 E38:E498</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BDD8CCDE-832E-4EFD-9DE2-67DD36E99549}">
          <x14:formula1>
            <xm:f>'Hidden Lists'!$F$15:$F$17</xm:f>
          </x14:formula1>
          <xm:sqref>C38:C498</xm:sqref>
        </x14:dataValidation>
        <x14:dataValidation type="list" allowBlank="1" showInputMessage="1" showErrorMessage="1" xr:uid="{5721D928-1983-44ED-AF2D-750FDEB417EC}">
          <x14:formula1>
            <xm:f>'Hidden Lists'!$F$3:$F$4</xm:f>
          </x14:formula1>
          <xm:sqref>D27 D29:D30</xm:sqref>
        </x14:dataValidation>
        <x14:dataValidation type="list" allowBlank="1" showInputMessage="1" showErrorMessage="1" xr:uid="{F0B86974-3E9E-4B85-809D-EE8E0A800CE1}">
          <x14:formula1>
            <xm:f>'Hidden Lists'!$K$11:$K$14</xm:f>
          </x14:formula1>
          <xm:sqref>E38:E498</xm:sqref>
        </x14:dataValidation>
        <x14:dataValidation type="list" allowBlank="1" showInputMessage="1" showErrorMessage="1" xr:uid="{A911B0C2-B6A1-4ECC-949B-571D1A9155BD}">
          <x14:formula1>
            <xm:f>'Hidden Lists'!$K$11:$K$13</xm:f>
          </x14:formula1>
          <xm:sqref>D15 D18</xm:sqref>
        </x14:dataValidation>
        <x14:dataValidation type="list" allowBlank="1" showInputMessage="1" showErrorMessage="1" xr:uid="{E587B012-19DE-4759-A29A-215B661C2FA6}">
          <x14:formula1>
            <xm:f>'Hidden Lists'!$M$7:$M$9</xm:f>
          </x14:formula1>
          <xm:sqref>D32:D33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DEAE4-4CAE-421E-9011-13CB7D60D978}">
  <sheetPr codeName="Sheet6">
    <tabColor rgb="FFCCDE82"/>
  </sheetPr>
  <dimension ref="A1:L24"/>
  <sheetViews>
    <sheetView zoomScale="90" zoomScaleNormal="90" workbookViewId="0">
      <selection activeCell="H8" sqref="H8"/>
    </sheetView>
  </sheetViews>
  <sheetFormatPr defaultColWidth="9.140625" defaultRowHeight="13.5" x14ac:dyDescent="0.25"/>
  <cols>
    <col min="1" max="1" width="13.7109375" style="2" customWidth="1"/>
    <col min="2" max="2" width="25.28515625" style="2" customWidth="1"/>
    <col min="3" max="3" width="13.7109375" style="2" customWidth="1"/>
    <col min="4" max="4" width="77.7109375" style="2" customWidth="1"/>
    <col min="5" max="5" width="3.85546875" style="2" customWidth="1"/>
    <col min="6" max="6" width="40.85546875" style="2" bestFit="1" customWidth="1"/>
    <col min="7" max="7" width="16.42578125" style="2" bestFit="1" customWidth="1"/>
    <col min="8" max="16384" width="9.140625" style="2"/>
  </cols>
  <sheetData>
    <row r="1" spans="1:12" x14ac:dyDescent="0.25">
      <c r="A1" s="107"/>
      <c r="B1" s="108"/>
      <c r="C1" s="108"/>
      <c r="D1" s="108"/>
      <c r="E1" s="109"/>
      <c r="F1" s="80"/>
      <c r="G1" s="146" t="str">
        <f>'1. Application Form'!K1</f>
        <v>Version 2.1 July 2023</v>
      </c>
    </row>
    <row r="2" spans="1:12" ht="20.25" x14ac:dyDescent="0.25">
      <c r="A2" s="611" t="s">
        <v>208</v>
      </c>
      <c r="B2" s="612"/>
      <c r="C2" s="612"/>
      <c r="D2" s="612"/>
      <c r="E2" s="612"/>
      <c r="F2" s="612"/>
      <c r="G2" s="613"/>
    </row>
    <row r="3" spans="1:12" ht="32.25" customHeight="1" x14ac:dyDescent="0.25">
      <c r="A3" s="614" t="str">
        <f>'1. Application Form'!A3:K3</f>
        <v>For Farm Certificate Holders &amp; Applicants
Group certification</v>
      </c>
      <c r="B3" s="730"/>
      <c r="C3" s="730"/>
      <c r="D3" s="730"/>
      <c r="E3" s="730"/>
      <c r="F3" s="730"/>
      <c r="G3" s="731"/>
    </row>
    <row r="4" spans="1:12" ht="14.25" x14ac:dyDescent="0.25">
      <c r="A4" s="617" t="str">
        <f>'1. Application Form'!A4:K4</f>
        <v>Sustainable Agriculture Standard 2020</v>
      </c>
      <c r="B4" s="618"/>
      <c r="C4" s="618"/>
      <c r="D4" s="618"/>
      <c r="E4" s="618"/>
      <c r="F4" s="618"/>
      <c r="G4" s="619"/>
    </row>
    <row r="5" spans="1:12" ht="81.75" customHeight="1" x14ac:dyDescent="0.25">
      <c r="A5" s="793" t="s">
        <v>209</v>
      </c>
      <c r="B5" s="794"/>
      <c r="C5" s="794"/>
      <c r="D5" s="794"/>
      <c r="E5" s="794"/>
      <c r="F5" s="794"/>
      <c r="G5" s="795"/>
      <c r="I5" s="118"/>
      <c r="J5" s="118"/>
      <c r="K5" s="118"/>
      <c r="L5" s="118"/>
    </row>
    <row r="6" spans="1:12" x14ac:dyDescent="0.25">
      <c r="H6" s="302"/>
      <c r="I6" s="302"/>
      <c r="J6" s="302"/>
      <c r="K6" s="118"/>
      <c r="L6" s="118"/>
    </row>
    <row r="7" spans="1:12" x14ac:dyDescent="0.25">
      <c r="C7" s="110" t="s">
        <v>210</v>
      </c>
      <c r="G7" s="524">
        <f>(((C12+(C13*C11))*C9*C10*C20)+(C8*C14)+C15+(C9*C10*C16*C11)+C17+C18+C19+C22+C24)*C23</f>
        <v>0.95</v>
      </c>
      <c r="H7" s="302"/>
      <c r="I7" s="350"/>
      <c r="J7" s="302"/>
      <c r="K7" s="118"/>
      <c r="L7" s="118"/>
    </row>
    <row r="8" spans="1:12" x14ac:dyDescent="0.25">
      <c r="A8" s="800" t="s">
        <v>211</v>
      </c>
      <c r="B8" s="111" t="s">
        <v>212</v>
      </c>
      <c r="C8" s="504">
        <f>IFERROR(VLOOKUP('2a.Risk Assessment'!D17,Factors!AN15:AO19,2,FALSE),0)</f>
        <v>0.95</v>
      </c>
      <c r="D8" s="326"/>
      <c r="F8" s="403" t="s">
        <v>213</v>
      </c>
      <c r="G8" s="504">
        <f>CEILING(G7,0.1)</f>
        <v>1</v>
      </c>
      <c r="H8" s="303"/>
      <c r="I8" s="350">
        <v>11</v>
      </c>
      <c r="J8" s="302"/>
      <c r="K8" s="118"/>
      <c r="L8" s="118"/>
    </row>
    <row r="9" spans="1:12" x14ac:dyDescent="0.25">
      <c r="A9" s="801"/>
      <c r="B9" s="111" t="s">
        <v>214</v>
      </c>
      <c r="C9" s="504">
        <f>IFERROR(VLOOKUP('2a.Risk Assessment'!D21,Factors!AN16:AO20,2,FALSE),0)</f>
        <v>0.95</v>
      </c>
      <c r="D9" s="418"/>
      <c r="F9" s="404" t="s">
        <v>215</v>
      </c>
      <c r="G9" s="504">
        <f>G8+C21</f>
        <v>1</v>
      </c>
      <c r="H9" s="302"/>
      <c r="I9" s="350"/>
      <c r="J9" s="302"/>
      <c r="K9" s="118"/>
      <c r="L9" s="118"/>
    </row>
    <row r="10" spans="1:12" x14ac:dyDescent="0.25">
      <c r="A10" s="801"/>
      <c r="B10" s="111" t="s">
        <v>216</v>
      </c>
      <c r="C10" s="504">
        <f>IFERROR(VLOOKUP('2a.Risk Assessment'!D26,Factors!AN15:AO19,2,FALSE),0)</f>
        <v>0.95</v>
      </c>
      <c r="D10" s="418" t="s">
        <v>1324</v>
      </c>
      <c r="H10" s="302"/>
      <c r="I10" s="350"/>
      <c r="J10" s="302"/>
      <c r="K10" s="118"/>
      <c r="L10" s="118"/>
    </row>
    <row r="11" spans="1:12" x14ac:dyDescent="0.25">
      <c r="A11" s="797"/>
      <c r="B11" s="111" t="s">
        <v>1326</v>
      </c>
      <c r="C11" s="504">
        <f>IFERROR(VLOOKUP('2a.Risk Assessment'!D31,Factors!AN15:AO19,2,FALSE),0)</f>
        <v>0.95</v>
      </c>
      <c r="D11" s="418" t="s">
        <v>1325</v>
      </c>
      <c r="H11" s="302"/>
      <c r="I11" s="350"/>
      <c r="J11" s="302"/>
      <c r="K11" s="118"/>
      <c r="L11" s="118"/>
    </row>
    <row r="12" spans="1:12" ht="13.5" customHeight="1" x14ac:dyDescent="0.25">
      <c r="A12" s="796" t="s">
        <v>217</v>
      </c>
      <c r="B12" s="111" t="s">
        <v>218</v>
      </c>
      <c r="C12" s="504">
        <f>IF('1. Application Form'!C65=0,0,LARGE(Factors!V4:W4,1))</f>
        <v>0</v>
      </c>
      <c r="D12" s="798" t="s">
        <v>219</v>
      </c>
      <c r="H12" s="302"/>
      <c r="I12" s="350"/>
      <c r="J12" s="302"/>
      <c r="K12" s="118"/>
      <c r="L12" s="118"/>
    </row>
    <row r="13" spans="1:12" x14ac:dyDescent="0.25">
      <c r="A13" s="797"/>
      <c r="B13" s="111" t="s">
        <v>220</v>
      </c>
      <c r="C13" s="504">
        <f>IF('1. Application Form'!C66=0,0,LARGE(Factors!V5:W5,1))</f>
        <v>0</v>
      </c>
      <c r="D13" s="799"/>
      <c r="F13" s="670" t="s">
        <v>221</v>
      </c>
      <c r="G13" s="671"/>
      <c r="H13" s="303"/>
      <c r="I13" s="302"/>
      <c r="J13" s="405"/>
      <c r="K13" s="118"/>
      <c r="L13" s="118"/>
    </row>
    <row r="14" spans="1:12" x14ac:dyDescent="0.25">
      <c r="A14" s="65" t="s">
        <v>222</v>
      </c>
      <c r="B14" s="111" t="s">
        <v>223</v>
      </c>
      <c r="C14" s="504">
        <v>1</v>
      </c>
      <c r="D14" s="326" t="s">
        <v>224</v>
      </c>
      <c r="F14" s="787"/>
      <c r="G14" s="788"/>
      <c r="H14" s="302"/>
      <c r="I14" s="302"/>
      <c r="J14" s="302"/>
      <c r="K14" s="118"/>
      <c r="L14" s="118"/>
    </row>
    <row r="15" spans="1:12" x14ac:dyDescent="0.25">
      <c r="A15" s="63" t="s">
        <v>225</v>
      </c>
      <c r="B15" s="111" t="s">
        <v>226</v>
      </c>
      <c r="C15" s="504">
        <f>'2.Audit Plan'!B80*0.25</f>
        <v>0</v>
      </c>
      <c r="D15" s="326" t="s">
        <v>227</v>
      </c>
      <c r="F15" s="789"/>
      <c r="G15" s="790"/>
      <c r="H15" s="302"/>
      <c r="I15" s="302"/>
      <c r="J15" s="302"/>
      <c r="K15" s="118"/>
      <c r="L15" s="118"/>
    </row>
    <row r="16" spans="1:12" x14ac:dyDescent="0.25">
      <c r="A16" s="63" t="s">
        <v>228</v>
      </c>
      <c r="B16" s="111" t="s">
        <v>229</v>
      </c>
      <c r="C16" s="504">
        <f>('2.Audit Plan'!B87+'2.Audit Plan'!B92)*0.03</f>
        <v>0</v>
      </c>
      <c r="D16" s="326" t="s">
        <v>230</v>
      </c>
      <c r="F16" s="789"/>
      <c r="G16" s="790"/>
      <c r="H16" s="302"/>
      <c r="I16" s="302"/>
      <c r="J16" s="302"/>
      <c r="K16" s="118"/>
      <c r="L16" s="118"/>
    </row>
    <row r="17" spans="1:12" x14ac:dyDescent="0.25">
      <c r="A17" s="65" t="s">
        <v>231</v>
      </c>
      <c r="B17" s="111" t="s">
        <v>232</v>
      </c>
      <c r="C17" s="504">
        <f>'2.Audit Plan'!B93*0.03</f>
        <v>0</v>
      </c>
      <c r="D17" s="326" t="s">
        <v>233</v>
      </c>
      <c r="F17" s="789"/>
      <c r="G17" s="790"/>
      <c r="I17" s="118"/>
      <c r="J17" s="118"/>
      <c r="K17" s="118"/>
      <c r="L17" s="118"/>
    </row>
    <row r="18" spans="1:12" ht="50.25" customHeight="1" x14ac:dyDescent="0.25">
      <c r="A18" s="65" t="s">
        <v>234</v>
      </c>
      <c r="B18" s="111" t="s">
        <v>235</v>
      </c>
      <c r="C18" s="504">
        <f>SUM('2.Audit Plan'!B81:B84)*0.25</f>
        <v>0</v>
      </c>
      <c r="D18" s="421" t="s">
        <v>1388</v>
      </c>
      <c r="F18" s="789"/>
      <c r="G18" s="790"/>
      <c r="I18" s="118"/>
      <c r="J18" s="118"/>
      <c r="K18" s="118"/>
      <c r="L18" s="118"/>
    </row>
    <row r="19" spans="1:12" x14ac:dyDescent="0.25">
      <c r="A19" s="65" t="s">
        <v>236</v>
      </c>
      <c r="B19" s="111" t="s">
        <v>237</v>
      </c>
      <c r="C19" s="504">
        <f>'2.Audit Plan'!B85*0.18</f>
        <v>0</v>
      </c>
      <c r="D19" s="112" t="s">
        <v>238</v>
      </c>
      <c r="F19" s="789"/>
      <c r="G19" s="790"/>
    </row>
    <row r="20" spans="1:12" ht="73.5" customHeight="1" x14ac:dyDescent="0.25">
      <c r="A20" s="65" t="s">
        <v>239</v>
      </c>
      <c r="B20" s="111" t="s">
        <v>240</v>
      </c>
      <c r="C20" s="10"/>
      <c r="D20" s="156"/>
      <c r="F20" s="789"/>
      <c r="G20" s="790"/>
    </row>
    <row r="21" spans="1:12" ht="40.5" x14ac:dyDescent="0.25">
      <c r="A21" s="65" t="s">
        <v>241</v>
      </c>
      <c r="B21" s="111" t="s">
        <v>242</v>
      </c>
      <c r="C21" s="10"/>
      <c r="D21" s="112" t="s">
        <v>243</v>
      </c>
      <c r="F21" s="791"/>
      <c r="G21" s="792"/>
    </row>
    <row r="22" spans="1:12" ht="67.5" x14ac:dyDescent="0.25">
      <c r="A22" s="65" t="s">
        <v>244</v>
      </c>
      <c r="B22" s="119" t="s">
        <v>245</v>
      </c>
      <c r="C22" s="10"/>
      <c r="D22" s="156" t="s">
        <v>246</v>
      </c>
      <c r="I22" s="451"/>
    </row>
    <row r="23" spans="1:12" ht="67.5" x14ac:dyDescent="0.25">
      <c r="A23" s="65" t="s">
        <v>247</v>
      </c>
      <c r="B23" s="119" t="s">
        <v>248</v>
      </c>
      <c r="C23" s="10">
        <v>1</v>
      </c>
      <c r="D23" s="156" t="s">
        <v>249</v>
      </c>
    </row>
    <row r="24" spans="1:12" ht="27" x14ac:dyDescent="0.25">
      <c r="A24" s="65" t="s">
        <v>1327</v>
      </c>
      <c r="B24" s="111" t="s">
        <v>1328</v>
      </c>
      <c r="C24" s="457"/>
      <c r="D24" s="112" t="s">
        <v>1329</v>
      </c>
    </row>
  </sheetData>
  <sheetProtection algorithmName="SHA-512" hashValue="XAQ0tPP/Grh/vsSlbBZJQvi/8iHrx9f5xlBt7AZtCEYjBNwpmC2JuC9MWgovUxC8zbsNVz+Ex3kceq1hchUeqg==" saltValue="vAlLvFHCc8DnwGxKKn0WBg==" spinCount="100000" sheet="1" objects="1" scenarios="1"/>
  <mergeCells count="9">
    <mergeCell ref="F14:G21"/>
    <mergeCell ref="A2:G2"/>
    <mergeCell ref="A3:G3"/>
    <mergeCell ref="A4:G4"/>
    <mergeCell ref="A5:G5"/>
    <mergeCell ref="F13:G13"/>
    <mergeCell ref="A12:A13"/>
    <mergeCell ref="D12:D13"/>
    <mergeCell ref="A8:A11"/>
  </mergeCells>
  <dataValidations count="5">
    <dataValidation type="decimal" allowBlank="1" showInputMessage="1" showErrorMessage="1" sqref="C21" xr:uid="{A5651FA7-DD24-4ACA-B425-2F959ADB6C8C}">
      <formula1>0</formula1>
      <formula2>99</formula2>
    </dataValidation>
    <dataValidation allowBlank="1" showInputMessage="1" showErrorMessage="1" promptTitle="Guidance" prompt="Please bear mind that for small farms this will vary from 6 to 3 depending on Factor 9, and for large farms it will always be 3." sqref="D12:D13" xr:uid="{975462C8-F8C2-49ED-8C30-2D4E4E5A17F0}"/>
    <dataValidation type="decimal" allowBlank="1" showInputMessage="1" showErrorMessage="1" sqref="C22" xr:uid="{675D7142-D773-406C-AD1A-3EED91582C6B}">
      <formula1>-99</formula1>
      <formula2>99</formula2>
    </dataValidation>
    <dataValidation allowBlank="1" showInputMessage="1" showErrorMessage="1" promptTitle="Guidance" prompt="This is the minimum audit duration given in days of an auditor, as established by section 2.5 of the Certification Rules. It represents the baseline for the calculations and the minimum time the audit has to last." sqref="F8" xr:uid="{72B8BA70-61E9-4A74-92E5-DB3CC1418BCE}"/>
    <dataValidation allowBlank="1" showInputMessage="1" showErrorMessage="1" promptTitle="Guidance" prompt="This is the Minimum Audit Days plus the logistics needed to conduct the audit. It represents the full amount of days of an auditor CBs have to consider to make a quotation or proposal to a CH." sqref="F9" xr:uid="{9C55DC88-993E-44D4-9939-7FAC6B0E6036}"/>
  </dataValidations>
  <pageMargins left="0.511811024" right="0.511811024" top="0.78740157499999996" bottom="0.78740157499999996" header="0.31496062000000002" footer="0.31496062000000002"/>
  <pageSetup paperSize="9" orientation="portrait" horizontalDpi="4294967293" r:id="rId1"/>
  <drawing r:id="rId2"/>
  <extLst>
    <ext xmlns:x14="http://schemas.microsoft.com/office/spreadsheetml/2009/9/main" uri="{78C0D931-6437-407d-A8EE-F0AAD7539E65}">
      <x14:conditionalFormattings>
        <x14:conditionalFormatting xmlns:xm="http://schemas.microsoft.com/office/excel/2006/main">
          <x14:cfRule type="expression" priority="140" id="{8FB00D12-DDAC-44AC-B37F-F77D842EFC6B}">
            <xm:f>'Hidden Lists'!$C$30='Hidden Lists'!$C$28</xm:f>
            <x14:dxf>
              <font>
                <b/>
                <i val="0"/>
                <color rgb="FF175259"/>
              </font>
              <fill>
                <patternFill>
                  <bgColor rgb="FFFF7C80"/>
                </patternFill>
              </fill>
            </x14:dxf>
          </x14:cfRule>
          <xm:sqref>C23</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EFE8068A-618D-4538-9958-BFE85F89FA28}">
          <x14:formula1>
            <xm:f>Factors!$AI$5:$AI$7</xm:f>
          </x14:formula1>
          <xm:sqref>C23</xm:sqref>
        </x14:dataValidation>
        <x14:dataValidation type="list" allowBlank="1" showInputMessage="1" showErrorMessage="1" xr:uid="{EB981008-081F-4874-BAE3-A3596B04F4E3}">
          <x14:formula1>
            <xm:f>Factors!$AO$3:$AO$6</xm:f>
          </x14:formula1>
          <xm:sqref>C20</xm:sqref>
        </x14:dataValidation>
        <x14:dataValidation type="list" allowBlank="1" showInputMessage="1" showErrorMessage="1" xr:uid="{87C1E037-EB7E-4D86-BE0D-DEDFAA9A5E7F}">
          <x14:formula1>
            <xm:f>Factors!$AN$25:$AN$26</xm:f>
          </x14:formula1>
          <xm:sqref>C24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78BD-F407-4941-A97E-BDAA37133018}">
  <sheetPr codeName="Sheet7">
    <tabColor rgb="FF1A52C2"/>
  </sheetPr>
  <dimension ref="A1:F866"/>
  <sheetViews>
    <sheetView zoomScale="87" zoomScaleNormal="90" workbookViewId="0">
      <selection activeCell="D45" sqref="D45"/>
    </sheetView>
  </sheetViews>
  <sheetFormatPr defaultColWidth="9.140625" defaultRowHeight="13.5" x14ac:dyDescent="0.25"/>
  <cols>
    <col min="1" max="1" width="48.5703125" style="2" customWidth="1"/>
    <col min="2" max="2" width="21.28515625" style="2" customWidth="1"/>
    <col min="3" max="3" width="16" style="2" customWidth="1"/>
    <col min="4" max="4" width="27" style="2" customWidth="1"/>
    <col min="5" max="5" width="29.28515625" style="2" customWidth="1"/>
    <col min="6" max="6" width="23.28515625" style="2" customWidth="1"/>
    <col min="7" max="7" width="22.140625" style="2" customWidth="1"/>
    <col min="8" max="16384" width="9.140625" style="2"/>
  </cols>
  <sheetData>
    <row r="1" spans="1:5" x14ac:dyDescent="0.25">
      <c r="A1" s="113"/>
      <c r="B1" s="6"/>
      <c r="C1" s="6"/>
      <c r="D1" s="6"/>
      <c r="E1" s="507" t="str">
        <f>'1. Application Form'!K1</f>
        <v>Version 2.1 July 2023</v>
      </c>
    </row>
    <row r="2" spans="1:5" ht="20.25" x14ac:dyDescent="0.3">
      <c r="A2" s="814" t="s">
        <v>353</v>
      </c>
      <c r="B2" s="815"/>
      <c r="C2" s="815"/>
      <c r="D2" s="815"/>
      <c r="E2" s="816"/>
    </row>
    <row r="3" spans="1:5" ht="33" customHeight="1" x14ac:dyDescent="0.25">
      <c r="A3" s="817" t="str">
        <f>'1. Application Form'!A3:K3</f>
        <v>For Farm Certificate Holders &amp; Applicants
Group certification</v>
      </c>
      <c r="B3" s="818"/>
      <c r="C3" s="818"/>
      <c r="D3" s="818"/>
      <c r="E3" s="819"/>
    </row>
    <row r="4" spans="1:5" ht="15" x14ac:dyDescent="0.25">
      <c r="A4" s="820" t="str">
        <f>'1. Application Form'!A4:K4</f>
        <v>Sustainable Agriculture Standard 2020</v>
      </c>
      <c r="B4" s="821"/>
      <c r="C4" s="821"/>
      <c r="D4" s="821"/>
      <c r="E4" s="822"/>
    </row>
    <row r="6" spans="1:5" x14ac:dyDescent="0.25">
      <c r="A6" s="823" t="s">
        <v>354</v>
      </c>
      <c r="B6" s="824"/>
      <c r="C6" s="824"/>
      <c r="D6" s="824"/>
      <c r="E6" s="825"/>
    </row>
    <row r="7" spans="1:5" ht="27.75" customHeight="1" x14ac:dyDescent="0.25">
      <c r="A7" s="600" t="s">
        <v>355</v>
      </c>
      <c r="B7" s="601"/>
      <c r="C7" s="601"/>
      <c r="D7" s="601"/>
      <c r="E7" s="602"/>
    </row>
    <row r="8" spans="1:5" ht="8.25" customHeight="1" x14ac:dyDescent="0.25"/>
    <row r="9" spans="1:5" x14ac:dyDescent="0.25">
      <c r="A9" s="256" t="s">
        <v>356</v>
      </c>
      <c r="B9" s="167"/>
    </row>
    <row r="10" spans="1:5" ht="25.5" x14ac:dyDescent="0.25">
      <c r="A10" s="169" t="s">
        <v>357</v>
      </c>
      <c r="B10" s="28"/>
      <c r="D10" s="458" t="s">
        <v>1376</v>
      </c>
      <c r="E10" s="167"/>
    </row>
    <row r="11" spans="1:5" x14ac:dyDescent="0.25">
      <c r="A11" s="169" t="s">
        <v>358</v>
      </c>
      <c r="B11" s="28"/>
      <c r="D11" s="160" t="s">
        <v>359</v>
      </c>
      <c r="E11" s="161"/>
    </row>
    <row r="12" spans="1:5" x14ac:dyDescent="0.25">
      <c r="A12" s="169" t="s">
        <v>360</v>
      </c>
      <c r="B12" s="327"/>
      <c r="D12" s="803" t="s">
        <v>361</v>
      </c>
      <c r="E12" s="804"/>
    </row>
    <row r="13" spans="1:5" x14ac:dyDescent="0.25">
      <c r="C13" s="329"/>
      <c r="D13" s="787"/>
      <c r="E13" s="788"/>
    </row>
    <row r="14" spans="1:5" x14ac:dyDescent="0.25">
      <c r="A14" s="81" t="s">
        <v>362</v>
      </c>
      <c r="B14" s="167"/>
      <c r="C14" s="329"/>
      <c r="D14" s="789"/>
      <c r="E14" s="790"/>
    </row>
    <row r="15" spans="1:5" x14ac:dyDescent="0.25">
      <c r="A15" s="81" t="s">
        <v>363</v>
      </c>
      <c r="B15" s="253"/>
      <c r="C15" s="329"/>
      <c r="D15" s="789"/>
      <c r="E15" s="790"/>
    </row>
    <row r="16" spans="1:5" x14ac:dyDescent="0.25">
      <c r="C16" s="329"/>
      <c r="D16" s="789"/>
      <c r="E16" s="790"/>
    </row>
    <row r="17" spans="1:5" x14ac:dyDescent="0.25">
      <c r="A17" s="159" t="s">
        <v>364</v>
      </c>
      <c r="B17" s="353"/>
      <c r="C17" s="329"/>
      <c r="D17" s="789"/>
      <c r="E17" s="790"/>
    </row>
    <row r="18" spans="1:5" x14ac:dyDescent="0.25">
      <c r="A18" s="328" t="s">
        <v>365</v>
      </c>
      <c r="B18" s="353"/>
      <c r="C18" s="329"/>
      <c r="D18" s="789"/>
      <c r="E18" s="790"/>
    </row>
    <row r="19" spans="1:5" x14ac:dyDescent="0.25">
      <c r="A19" s="169" t="s">
        <v>366</v>
      </c>
      <c r="B19" s="342"/>
      <c r="C19" s="329"/>
      <c r="D19" s="789"/>
      <c r="E19" s="790"/>
    </row>
    <row r="20" spans="1:5" ht="15.75" customHeight="1" x14ac:dyDescent="0.25">
      <c r="A20" s="231" t="s">
        <v>367</v>
      </c>
      <c r="B20" s="327"/>
      <c r="C20" s="329"/>
      <c r="D20" s="789"/>
      <c r="E20" s="790"/>
    </row>
    <row r="21" spans="1:5" x14ac:dyDescent="0.25">
      <c r="A21" s="160" t="s">
        <v>368</v>
      </c>
      <c r="B21" s="161"/>
      <c r="C21" s="329"/>
      <c r="D21" s="789"/>
      <c r="E21" s="790"/>
    </row>
    <row r="22" spans="1:5" x14ac:dyDescent="0.25">
      <c r="A22" s="160" t="s">
        <v>369</v>
      </c>
      <c r="B22" s="161"/>
      <c r="C22" s="329"/>
      <c r="D22" s="789"/>
      <c r="E22" s="790"/>
    </row>
    <row r="23" spans="1:5" x14ac:dyDescent="0.25">
      <c r="A23" s="160" t="s">
        <v>349</v>
      </c>
      <c r="B23" s="161"/>
      <c r="C23" s="329"/>
      <c r="D23" s="789"/>
      <c r="E23" s="790"/>
    </row>
    <row r="24" spans="1:5" x14ac:dyDescent="0.25">
      <c r="A24" s="160" t="s">
        <v>352</v>
      </c>
      <c r="B24" s="161"/>
      <c r="C24" s="329"/>
      <c r="D24" s="789"/>
      <c r="E24" s="790"/>
    </row>
    <row r="25" spans="1:5" x14ac:dyDescent="0.25">
      <c r="A25" s="79"/>
      <c r="B25" s="164"/>
      <c r="C25" s="329"/>
      <c r="D25" s="789"/>
      <c r="E25" s="790"/>
    </row>
    <row r="26" spans="1:5" x14ac:dyDescent="0.25">
      <c r="A26" s="165" t="s">
        <v>370</v>
      </c>
      <c r="B26" s="166"/>
      <c r="C26" s="329"/>
      <c r="D26" s="791"/>
      <c r="E26" s="792"/>
    </row>
    <row r="27" spans="1:5" x14ac:dyDescent="0.25">
      <c r="A27" s="160" t="s">
        <v>371</v>
      </c>
      <c r="B27" s="161"/>
    </row>
    <row r="28" spans="1:5" x14ac:dyDescent="0.25">
      <c r="A28" s="165" t="s">
        <v>372</v>
      </c>
      <c r="B28" s="166"/>
    </row>
    <row r="29" spans="1:5" x14ac:dyDescent="0.25">
      <c r="A29" s="160" t="s">
        <v>373</v>
      </c>
      <c r="B29" s="166"/>
    </row>
    <row r="30" spans="1:5" x14ac:dyDescent="0.25">
      <c r="A30" s="160" t="s">
        <v>374</v>
      </c>
      <c r="B30" s="161"/>
    </row>
    <row r="32" spans="1:5" x14ac:dyDescent="0.25">
      <c r="B32" s="176" t="s">
        <v>375</v>
      </c>
      <c r="C32" s="177" t="s">
        <v>376</v>
      </c>
      <c r="D32" s="802" t="s">
        <v>377</v>
      </c>
      <c r="E32" s="802"/>
    </row>
    <row r="33" spans="1:6" x14ac:dyDescent="0.25">
      <c r="A33" s="178" t="s">
        <v>378</v>
      </c>
      <c r="B33" s="346"/>
      <c r="C33" s="505">
        <f>'2.Audit Plan'!B87</f>
        <v>0</v>
      </c>
      <c r="D33" s="805"/>
      <c r="E33" s="806"/>
    </row>
    <row r="34" spans="1:6" x14ac:dyDescent="0.25">
      <c r="A34" s="180" t="s">
        <v>112</v>
      </c>
      <c r="B34" s="506">
        <f>COUNTIF(($C$45:C917),'Hidden Lists'!I13)</f>
        <v>0</v>
      </c>
      <c r="C34" s="505">
        <f>'2.Audit Plan'!B78</f>
        <v>0</v>
      </c>
      <c r="D34" s="807"/>
      <c r="E34" s="808"/>
    </row>
    <row r="35" spans="1:6" x14ac:dyDescent="0.25">
      <c r="A35" s="180" t="s">
        <v>110</v>
      </c>
      <c r="B35" s="506">
        <f>COUNTIF(($C$45:C918),'Hidden Lists'!I14)</f>
        <v>0</v>
      </c>
      <c r="C35" s="505">
        <f>'2.Audit Plan'!B79</f>
        <v>0</v>
      </c>
      <c r="D35" s="807"/>
      <c r="E35" s="808"/>
    </row>
    <row r="36" spans="1:6" x14ac:dyDescent="0.25">
      <c r="A36" s="179" t="s">
        <v>379</v>
      </c>
      <c r="B36" s="506">
        <f>COUNTIF(($C$45:C919),'Hidden Lists'!I15)</f>
        <v>0</v>
      </c>
      <c r="C36" s="505">
        <f>'2.Audit Plan'!B80</f>
        <v>0</v>
      </c>
      <c r="D36" s="807"/>
      <c r="E36" s="808"/>
    </row>
    <row r="37" spans="1:6" x14ac:dyDescent="0.25">
      <c r="A37" s="180" t="s">
        <v>380</v>
      </c>
      <c r="B37" s="506">
        <f>COUNTIF(($C$45:C920),'Hidden Lists'!I16)</f>
        <v>0</v>
      </c>
      <c r="C37" s="505">
        <f>'2.Audit Plan'!B81</f>
        <v>0</v>
      </c>
      <c r="D37" s="807"/>
      <c r="E37" s="808"/>
    </row>
    <row r="38" spans="1:6" x14ac:dyDescent="0.25">
      <c r="A38" s="181" t="s">
        <v>381</v>
      </c>
      <c r="B38" s="506">
        <f>COUNTIF(($C$45:C921),'Hidden Lists'!I17)</f>
        <v>0</v>
      </c>
      <c r="C38" s="505">
        <f>'2.Audit Plan'!B83</f>
        <v>0</v>
      </c>
      <c r="D38" s="807"/>
      <c r="E38" s="808"/>
    </row>
    <row r="39" spans="1:6" x14ac:dyDescent="0.25">
      <c r="A39" s="179" t="s">
        <v>382</v>
      </c>
      <c r="B39" s="506">
        <f>COUNTIF(($C$45:C922),'Hidden Lists'!I18)</f>
        <v>0</v>
      </c>
      <c r="C39" s="505">
        <f>'2.Audit Plan'!B84</f>
        <v>0</v>
      </c>
      <c r="D39" s="807"/>
      <c r="E39" s="808"/>
    </row>
    <row r="40" spans="1:6" x14ac:dyDescent="0.25">
      <c r="A40" s="182" t="s">
        <v>383</v>
      </c>
      <c r="B40" s="506">
        <f>COUNTIF(($C$45:C923),'Hidden Lists'!I19)</f>
        <v>0</v>
      </c>
      <c r="C40" s="505">
        <v>0</v>
      </c>
      <c r="D40" s="809"/>
      <c r="E40" s="810"/>
    </row>
    <row r="41" spans="1:6" x14ac:dyDescent="0.25">
      <c r="A41" s="184"/>
      <c r="B41" s="185"/>
      <c r="C41" s="186"/>
      <c r="D41" s="183"/>
      <c r="E41" s="183"/>
    </row>
    <row r="42" spans="1:6" x14ac:dyDescent="0.25">
      <c r="A42" s="811" t="s">
        <v>384</v>
      </c>
      <c r="B42" s="812"/>
      <c r="C42" s="812"/>
      <c r="D42" s="812"/>
      <c r="E42" s="812"/>
      <c r="F42" s="813"/>
    </row>
    <row r="43" spans="1:6" ht="27.75" customHeight="1" x14ac:dyDescent="0.25">
      <c r="A43" s="750" t="s">
        <v>385</v>
      </c>
      <c r="B43" s="751"/>
      <c r="C43" s="751"/>
      <c r="D43" s="751"/>
      <c r="E43" s="751"/>
      <c r="F43" s="752"/>
    </row>
    <row r="44" spans="1:6" ht="42" customHeight="1" x14ac:dyDescent="0.25">
      <c r="A44" s="101" t="s">
        <v>386</v>
      </c>
      <c r="B44" s="101" t="s">
        <v>387</v>
      </c>
      <c r="C44" s="101" t="s">
        <v>388</v>
      </c>
      <c r="D44" s="101" t="s">
        <v>389</v>
      </c>
      <c r="E44" s="102" t="s">
        <v>390</v>
      </c>
      <c r="F44" s="102" t="s">
        <v>1378</v>
      </c>
    </row>
    <row r="45" spans="1:6" x14ac:dyDescent="0.25">
      <c r="A45" s="12"/>
      <c r="B45" s="12"/>
      <c r="C45" s="12"/>
      <c r="D45" s="12"/>
      <c r="E45" s="12"/>
      <c r="F45" s="12"/>
    </row>
    <row r="46" spans="1:6" x14ac:dyDescent="0.25">
      <c r="A46" s="12"/>
      <c r="B46" s="12"/>
      <c r="C46" s="12"/>
      <c r="D46" s="12"/>
      <c r="E46" s="12"/>
      <c r="F46" s="12"/>
    </row>
    <row r="47" spans="1:6" x14ac:dyDescent="0.25">
      <c r="A47" s="12"/>
      <c r="B47" s="12"/>
      <c r="C47" s="12"/>
      <c r="D47" s="12"/>
      <c r="E47" s="12"/>
      <c r="F47" s="12"/>
    </row>
    <row r="48" spans="1:6" x14ac:dyDescent="0.25">
      <c r="A48" s="12"/>
      <c r="B48" s="12"/>
      <c r="C48" s="12"/>
      <c r="D48" s="12"/>
      <c r="E48" s="12"/>
      <c r="F48" s="12"/>
    </row>
    <row r="49" spans="1:6" x14ac:dyDescent="0.25">
      <c r="A49" s="12"/>
      <c r="B49" s="12"/>
      <c r="C49" s="12"/>
      <c r="D49" s="12"/>
      <c r="E49" s="12"/>
      <c r="F49" s="12"/>
    </row>
    <row r="50" spans="1:6" x14ac:dyDescent="0.25">
      <c r="A50" s="12"/>
      <c r="B50" s="12"/>
      <c r="C50" s="12"/>
      <c r="D50" s="12"/>
      <c r="E50" s="12"/>
      <c r="F50" s="12"/>
    </row>
    <row r="51" spans="1:6" x14ac:dyDescent="0.25">
      <c r="A51" s="12"/>
      <c r="B51" s="12"/>
      <c r="C51" s="12"/>
      <c r="D51" s="12"/>
      <c r="E51" s="12"/>
      <c r="F51" s="12"/>
    </row>
    <row r="52" spans="1:6" x14ac:dyDescent="0.25">
      <c r="A52" s="12"/>
      <c r="B52" s="12"/>
      <c r="C52" s="12"/>
      <c r="D52" s="12"/>
      <c r="E52" s="12"/>
      <c r="F52" s="12"/>
    </row>
    <row r="53" spans="1:6" x14ac:dyDescent="0.25">
      <c r="A53" s="12"/>
      <c r="B53" s="12"/>
      <c r="C53" s="12"/>
      <c r="D53" s="12"/>
      <c r="E53" s="12"/>
      <c r="F53" s="12"/>
    </row>
    <row r="54" spans="1:6" x14ac:dyDescent="0.25">
      <c r="A54" s="12"/>
      <c r="B54" s="12"/>
      <c r="C54" s="12"/>
      <c r="D54" s="12"/>
      <c r="E54" s="12"/>
      <c r="F54" s="12"/>
    </row>
    <row r="55" spans="1:6" x14ac:dyDescent="0.25">
      <c r="A55" s="12"/>
      <c r="B55" s="12"/>
      <c r="C55" s="12"/>
      <c r="D55" s="12"/>
      <c r="E55" s="12"/>
      <c r="F55" s="12"/>
    </row>
    <row r="56" spans="1:6" x14ac:dyDescent="0.25">
      <c r="A56" s="12"/>
      <c r="B56" s="12"/>
      <c r="C56" s="12"/>
      <c r="D56" s="12"/>
      <c r="E56" s="12"/>
      <c r="F56" s="12"/>
    </row>
    <row r="57" spans="1:6" x14ac:dyDescent="0.25">
      <c r="A57" s="12"/>
      <c r="B57" s="12"/>
      <c r="C57" s="12"/>
      <c r="D57" s="12"/>
      <c r="E57" s="12"/>
      <c r="F57" s="12"/>
    </row>
    <row r="58" spans="1:6" x14ac:dyDescent="0.25">
      <c r="A58" s="12"/>
      <c r="B58" s="12"/>
      <c r="C58" s="12"/>
      <c r="D58" s="12"/>
      <c r="E58" s="12"/>
      <c r="F58" s="12"/>
    </row>
    <row r="59" spans="1:6" x14ac:dyDescent="0.25">
      <c r="A59" s="12"/>
      <c r="B59" s="12"/>
      <c r="C59" s="12"/>
      <c r="D59" s="12"/>
      <c r="E59" s="12"/>
      <c r="F59" s="12"/>
    </row>
    <row r="60" spans="1:6" x14ac:dyDescent="0.25">
      <c r="A60" s="12"/>
      <c r="B60" s="12"/>
      <c r="C60" s="12"/>
      <c r="D60" s="12"/>
      <c r="E60" s="12"/>
      <c r="F60" s="12"/>
    </row>
    <row r="61" spans="1:6" x14ac:dyDescent="0.25">
      <c r="A61" s="12"/>
      <c r="B61" s="12"/>
      <c r="C61" s="12"/>
      <c r="D61" s="12"/>
      <c r="E61" s="12"/>
      <c r="F61" s="12"/>
    </row>
    <row r="62" spans="1:6" x14ac:dyDescent="0.25">
      <c r="A62" s="12"/>
      <c r="B62" s="12"/>
      <c r="C62" s="12"/>
      <c r="D62" s="12"/>
      <c r="E62" s="12"/>
      <c r="F62" s="12"/>
    </row>
    <row r="63" spans="1:6" x14ac:dyDescent="0.25">
      <c r="A63" s="12"/>
      <c r="B63" s="12"/>
      <c r="C63" s="12"/>
      <c r="D63" s="12"/>
      <c r="E63" s="12"/>
      <c r="F63" s="12"/>
    </row>
    <row r="64" spans="1:6" x14ac:dyDescent="0.25">
      <c r="A64" s="12"/>
      <c r="B64" s="12"/>
      <c r="C64" s="12"/>
      <c r="D64" s="12"/>
      <c r="E64" s="12"/>
      <c r="F64" s="12"/>
    </row>
    <row r="65" spans="1:6" x14ac:dyDescent="0.25">
      <c r="A65" s="12"/>
      <c r="B65" s="12"/>
      <c r="C65" s="12"/>
      <c r="D65" s="12"/>
      <c r="E65" s="12"/>
      <c r="F65" s="12"/>
    </row>
    <row r="66" spans="1:6" x14ac:dyDescent="0.25">
      <c r="A66" s="12"/>
      <c r="B66" s="12"/>
      <c r="C66" s="12"/>
      <c r="D66" s="12"/>
      <c r="E66" s="12"/>
      <c r="F66" s="12"/>
    </row>
    <row r="67" spans="1:6" x14ac:dyDescent="0.25">
      <c r="A67" s="12"/>
      <c r="B67" s="12"/>
      <c r="C67" s="12"/>
      <c r="D67" s="12"/>
      <c r="E67" s="12"/>
      <c r="F67" s="12"/>
    </row>
    <row r="68" spans="1:6" x14ac:dyDescent="0.25">
      <c r="A68" s="12"/>
      <c r="B68" s="12"/>
      <c r="C68" s="12"/>
      <c r="D68" s="12"/>
      <c r="E68" s="12"/>
      <c r="F68" s="12"/>
    </row>
    <row r="69" spans="1:6" x14ac:dyDescent="0.25">
      <c r="A69" s="12"/>
      <c r="B69" s="12"/>
      <c r="C69" s="12"/>
      <c r="D69" s="12"/>
      <c r="E69" s="12"/>
      <c r="F69" s="12"/>
    </row>
    <row r="70" spans="1:6" x14ac:dyDescent="0.25">
      <c r="A70" s="12"/>
      <c r="B70" s="12"/>
      <c r="C70" s="12"/>
      <c r="D70" s="12"/>
      <c r="E70" s="12"/>
      <c r="F70" s="12"/>
    </row>
    <row r="71" spans="1:6" x14ac:dyDescent="0.25">
      <c r="A71" s="12"/>
      <c r="B71" s="12"/>
      <c r="C71" s="12"/>
      <c r="D71" s="12"/>
      <c r="E71" s="12"/>
      <c r="F71" s="12"/>
    </row>
    <row r="72" spans="1:6" x14ac:dyDescent="0.25">
      <c r="A72" s="12"/>
      <c r="B72" s="12"/>
      <c r="C72" s="12"/>
      <c r="D72" s="12"/>
      <c r="E72" s="12"/>
      <c r="F72" s="12"/>
    </row>
    <row r="73" spans="1:6" x14ac:dyDescent="0.25">
      <c r="A73" s="12"/>
      <c r="B73" s="12"/>
      <c r="C73" s="12"/>
      <c r="D73" s="12"/>
      <c r="E73" s="12"/>
      <c r="F73" s="12"/>
    </row>
    <row r="74" spans="1:6" x14ac:dyDescent="0.25">
      <c r="A74" s="12"/>
      <c r="B74" s="12"/>
      <c r="C74" s="12"/>
      <c r="D74" s="12"/>
      <c r="E74" s="12"/>
      <c r="F74" s="12"/>
    </row>
    <row r="75" spans="1:6" x14ac:dyDescent="0.25">
      <c r="A75" s="12"/>
      <c r="B75" s="12"/>
      <c r="C75" s="12"/>
      <c r="D75" s="12"/>
      <c r="E75" s="12"/>
      <c r="F75" s="12"/>
    </row>
    <row r="76" spans="1:6" x14ac:dyDescent="0.25">
      <c r="A76" s="12"/>
      <c r="B76" s="12"/>
      <c r="C76" s="12"/>
      <c r="D76" s="12"/>
      <c r="E76" s="12"/>
      <c r="F76" s="12"/>
    </row>
    <row r="77" spans="1:6" x14ac:dyDescent="0.25">
      <c r="A77" s="12"/>
      <c r="B77" s="12"/>
      <c r="C77" s="12"/>
      <c r="D77" s="12"/>
      <c r="E77" s="12"/>
      <c r="F77" s="12"/>
    </row>
    <row r="78" spans="1:6" x14ac:dyDescent="0.25">
      <c r="A78" s="12"/>
      <c r="B78" s="12"/>
      <c r="C78" s="12"/>
      <c r="D78" s="12"/>
      <c r="E78" s="12"/>
      <c r="F78" s="12"/>
    </row>
    <row r="79" spans="1:6" x14ac:dyDescent="0.25">
      <c r="A79" s="12"/>
      <c r="B79" s="12"/>
      <c r="C79" s="12"/>
      <c r="D79" s="12"/>
      <c r="E79" s="12"/>
      <c r="F79" s="12"/>
    </row>
    <row r="80" spans="1:6" x14ac:dyDescent="0.25">
      <c r="A80" s="12"/>
      <c r="B80" s="12"/>
      <c r="C80" s="12"/>
      <c r="D80" s="12"/>
      <c r="E80" s="12"/>
      <c r="F80" s="12"/>
    </row>
    <row r="81" spans="1:6" x14ac:dyDescent="0.25">
      <c r="A81" s="12"/>
      <c r="B81" s="12"/>
      <c r="C81" s="12"/>
      <c r="D81" s="12"/>
      <c r="E81" s="12"/>
      <c r="F81" s="12"/>
    </row>
    <row r="82" spans="1:6" x14ac:dyDescent="0.25">
      <c r="A82" s="12"/>
      <c r="B82" s="12"/>
      <c r="C82" s="12"/>
      <c r="D82" s="12"/>
      <c r="E82" s="12"/>
      <c r="F82" s="12"/>
    </row>
    <row r="83" spans="1:6" x14ac:dyDescent="0.25">
      <c r="A83" s="12"/>
      <c r="B83" s="12"/>
      <c r="C83" s="12"/>
      <c r="D83" s="12"/>
      <c r="E83" s="12"/>
      <c r="F83" s="12"/>
    </row>
    <row r="84" spans="1:6" x14ac:dyDescent="0.25">
      <c r="A84" s="12"/>
      <c r="B84" s="12"/>
      <c r="C84" s="12"/>
      <c r="D84" s="12"/>
      <c r="E84" s="12"/>
      <c r="F84" s="12"/>
    </row>
    <row r="85" spans="1:6" x14ac:dyDescent="0.25">
      <c r="A85" s="12"/>
      <c r="B85" s="12"/>
      <c r="C85" s="12"/>
      <c r="D85" s="12"/>
      <c r="E85" s="12"/>
      <c r="F85" s="12"/>
    </row>
    <row r="86" spans="1:6" x14ac:dyDescent="0.25">
      <c r="A86" s="12"/>
      <c r="B86" s="12"/>
      <c r="C86" s="12"/>
      <c r="D86" s="12"/>
      <c r="E86" s="12"/>
      <c r="F86" s="12"/>
    </row>
    <row r="87" spans="1:6" x14ac:dyDescent="0.25">
      <c r="A87" s="12"/>
      <c r="B87" s="12"/>
      <c r="C87" s="12"/>
      <c r="D87" s="12"/>
      <c r="E87" s="12"/>
      <c r="F87" s="12"/>
    </row>
    <row r="88" spans="1:6" x14ac:dyDescent="0.25">
      <c r="A88" s="12"/>
      <c r="B88" s="12"/>
      <c r="C88" s="12"/>
      <c r="D88" s="12"/>
      <c r="E88" s="12"/>
      <c r="F88" s="12"/>
    </row>
    <row r="89" spans="1:6" x14ac:dyDescent="0.25">
      <c r="A89" s="12"/>
      <c r="B89" s="12"/>
      <c r="C89" s="12"/>
      <c r="D89" s="12"/>
      <c r="E89" s="12"/>
      <c r="F89" s="12"/>
    </row>
    <row r="90" spans="1:6" x14ac:dyDescent="0.25">
      <c r="A90" s="12"/>
      <c r="B90" s="12"/>
      <c r="C90" s="12"/>
      <c r="D90" s="12"/>
      <c r="E90" s="12"/>
      <c r="F90" s="12"/>
    </row>
    <row r="91" spans="1:6" x14ac:dyDescent="0.25">
      <c r="A91" s="12"/>
      <c r="B91" s="12"/>
      <c r="C91" s="12"/>
      <c r="D91" s="12"/>
      <c r="E91" s="12"/>
      <c r="F91" s="12"/>
    </row>
    <row r="92" spans="1:6" x14ac:dyDescent="0.25">
      <c r="A92" s="12"/>
      <c r="B92" s="12"/>
      <c r="C92" s="12"/>
      <c r="D92" s="12"/>
      <c r="E92" s="12"/>
      <c r="F92" s="12"/>
    </row>
    <row r="93" spans="1:6" x14ac:dyDescent="0.25">
      <c r="A93" s="12"/>
      <c r="B93" s="12"/>
      <c r="C93" s="12"/>
      <c r="D93" s="12"/>
      <c r="E93" s="12"/>
      <c r="F93" s="12"/>
    </row>
    <row r="94" spans="1:6" x14ac:dyDescent="0.25">
      <c r="A94" s="12"/>
      <c r="B94" s="12"/>
      <c r="C94" s="12"/>
      <c r="D94" s="12"/>
      <c r="E94" s="12"/>
      <c r="F94" s="12"/>
    </row>
    <row r="95" spans="1:6" x14ac:dyDescent="0.25">
      <c r="A95" s="12"/>
      <c r="B95" s="12"/>
      <c r="C95" s="12"/>
      <c r="D95" s="12"/>
      <c r="E95" s="12"/>
      <c r="F95" s="12"/>
    </row>
    <row r="96" spans="1:6" x14ac:dyDescent="0.25">
      <c r="A96" s="12"/>
      <c r="B96" s="12"/>
      <c r="C96" s="12"/>
      <c r="D96" s="12"/>
      <c r="E96" s="12"/>
      <c r="F96" s="12"/>
    </row>
    <row r="97" spans="1:6" x14ac:dyDescent="0.25">
      <c r="A97" s="12"/>
      <c r="B97" s="12"/>
      <c r="C97" s="12"/>
      <c r="D97" s="12"/>
      <c r="E97" s="12"/>
      <c r="F97" s="12"/>
    </row>
    <row r="98" spans="1:6" x14ac:dyDescent="0.25">
      <c r="A98" s="12"/>
      <c r="B98" s="12"/>
      <c r="C98" s="12"/>
      <c r="D98" s="12"/>
      <c r="E98" s="12"/>
      <c r="F98" s="12"/>
    </row>
    <row r="99" spans="1:6" x14ac:dyDescent="0.25">
      <c r="A99" s="12"/>
      <c r="B99" s="12"/>
      <c r="C99" s="12"/>
      <c r="D99" s="12"/>
      <c r="E99" s="12"/>
      <c r="F99" s="12"/>
    </row>
    <row r="100" spans="1:6" x14ac:dyDescent="0.25">
      <c r="A100" s="12"/>
      <c r="B100" s="12"/>
      <c r="C100" s="12"/>
      <c r="D100" s="12"/>
      <c r="E100" s="12"/>
      <c r="F100" s="12"/>
    </row>
    <row r="101" spans="1:6" x14ac:dyDescent="0.25">
      <c r="A101" s="12"/>
      <c r="B101" s="12"/>
      <c r="C101" s="12"/>
      <c r="D101" s="12"/>
      <c r="E101" s="12"/>
      <c r="F101" s="12"/>
    </row>
    <row r="102" spans="1:6" x14ac:dyDescent="0.25">
      <c r="A102" s="12"/>
      <c r="B102" s="12"/>
      <c r="C102" s="12"/>
      <c r="D102" s="12"/>
      <c r="E102" s="12"/>
      <c r="F102" s="12"/>
    </row>
    <row r="103" spans="1:6" x14ac:dyDescent="0.25">
      <c r="A103" s="12"/>
      <c r="B103" s="12"/>
      <c r="C103" s="12"/>
      <c r="D103" s="12"/>
      <c r="E103" s="12"/>
      <c r="F103" s="12"/>
    </row>
    <row r="104" spans="1:6" x14ac:dyDescent="0.25">
      <c r="A104" s="12"/>
      <c r="B104" s="12"/>
      <c r="C104" s="12"/>
      <c r="D104" s="12"/>
      <c r="E104" s="12"/>
      <c r="F104" s="12"/>
    </row>
    <row r="105" spans="1:6" x14ac:dyDescent="0.25">
      <c r="A105" s="12"/>
      <c r="B105" s="12"/>
      <c r="C105" s="12"/>
      <c r="D105" s="12"/>
      <c r="E105" s="12"/>
      <c r="F105" s="12"/>
    </row>
    <row r="106" spans="1:6" x14ac:dyDescent="0.25">
      <c r="A106" s="12"/>
      <c r="B106" s="12"/>
      <c r="C106" s="12"/>
      <c r="D106" s="12"/>
      <c r="E106" s="12"/>
      <c r="F106" s="12"/>
    </row>
    <row r="107" spans="1:6" x14ac:dyDescent="0.25">
      <c r="A107" s="12"/>
      <c r="B107" s="12"/>
      <c r="C107" s="12"/>
      <c r="D107" s="12"/>
      <c r="E107" s="12"/>
      <c r="F107" s="12"/>
    </row>
    <row r="108" spans="1:6" x14ac:dyDescent="0.25">
      <c r="A108" s="12"/>
      <c r="B108" s="12"/>
      <c r="C108" s="12"/>
      <c r="D108" s="12"/>
      <c r="E108" s="12"/>
      <c r="F108" s="12"/>
    </row>
    <row r="109" spans="1:6" x14ac:dyDescent="0.25">
      <c r="A109" s="12"/>
      <c r="B109" s="12"/>
      <c r="C109" s="12"/>
      <c r="D109" s="12"/>
      <c r="E109" s="12"/>
      <c r="F109" s="12"/>
    </row>
    <row r="110" spans="1:6" x14ac:dyDescent="0.25">
      <c r="A110" s="12"/>
      <c r="B110" s="12"/>
      <c r="C110" s="12"/>
      <c r="D110" s="12"/>
      <c r="E110" s="12"/>
      <c r="F110" s="12"/>
    </row>
    <row r="111" spans="1:6" x14ac:dyDescent="0.25">
      <c r="A111" s="12"/>
      <c r="B111" s="12"/>
      <c r="C111" s="12"/>
      <c r="D111" s="12"/>
      <c r="E111" s="12"/>
      <c r="F111" s="12"/>
    </row>
    <row r="112" spans="1:6" x14ac:dyDescent="0.25">
      <c r="A112" s="12"/>
      <c r="B112" s="12"/>
      <c r="C112" s="12"/>
      <c r="D112" s="12"/>
      <c r="E112" s="12"/>
      <c r="F112" s="12"/>
    </row>
    <row r="113" spans="1:6" x14ac:dyDescent="0.25">
      <c r="A113" s="12"/>
      <c r="B113" s="12"/>
      <c r="C113" s="12"/>
      <c r="D113" s="12"/>
      <c r="E113" s="12"/>
      <c r="F113" s="12"/>
    </row>
    <row r="114" spans="1:6" x14ac:dyDescent="0.25">
      <c r="A114" s="12"/>
      <c r="B114" s="12"/>
      <c r="C114" s="12"/>
      <c r="D114" s="12"/>
      <c r="E114" s="12"/>
      <c r="F114" s="12"/>
    </row>
    <row r="115" spans="1:6" x14ac:dyDescent="0.25">
      <c r="A115" s="12"/>
      <c r="B115" s="12"/>
      <c r="C115" s="12"/>
      <c r="D115" s="12"/>
      <c r="E115" s="12"/>
      <c r="F115" s="12"/>
    </row>
    <row r="116" spans="1:6" x14ac:dyDescent="0.25">
      <c r="A116" s="12"/>
      <c r="B116" s="12"/>
      <c r="C116" s="12"/>
      <c r="D116" s="12"/>
      <c r="E116" s="12"/>
      <c r="F116" s="12"/>
    </row>
    <row r="117" spans="1:6" x14ac:dyDescent="0.25">
      <c r="A117" s="12"/>
      <c r="B117" s="12"/>
      <c r="C117" s="12"/>
      <c r="D117" s="12"/>
      <c r="E117" s="12"/>
      <c r="F117" s="12"/>
    </row>
    <row r="118" spans="1:6" x14ac:dyDescent="0.25">
      <c r="A118" s="12"/>
      <c r="B118" s="12"/>
      <c r="C118" s="12"/>
      <c r="D118" s="12"/>
      <c r="E118" s="12"/>
      <c r="F118" s="12"/>
    </row>
    <row r="119" spans="1:6" x14ac:dyDescent="0.25">
      <c r="A119" s="12"/>
      <c r="B119" s="12"/>
      <c r="C119" s="12"/>
      <c r="D119" s="12"/>
      <c r="E119" s="12"/>
      <c r="F119" s="12"/>
    </row>
    <row r="120" spans="1:6" x14ac:dyDescent="0.25">
      <c r="A120" s="12"/>
      <c r="B120" s="12"/>
      <c r="C120" s="12"/>
      <c r="D120" s="12"/>
      <c r="E120" s="12"/>
      <c r="F120" s="12"/>
    </row>
    <row r="121" spans="1:6" x14ac:dyDescent="0.25">
      <c r="A121" s="12"/>
      <c r="B121" s="12"/>
      <c r="C121" s="12"/>
      <c r="D121" s="12"/>
      <c r="E121" s="12"/>
      <c r="F121" s="12"/>
    </row>
    <row r="122" spans="1:6" x14ac:dyDescent="0.25">
      <c r="A122" s="12"/>
      <c r="B122" s="12"/>
      <c r="C122" s="12"/>
      <c r="D122" s="12"/>
      <c r="E122" s="12"/>
      <c r="F122" s="12"/>
    </row>
    <row r="123" spans="1:6" x14ac:dyDescent="0.25">
      <c r="A123" s="12"/>
      <c r="B123" s="12"/>
      <c r="C123" s="12"/>
      <c r="D123" s="12"/>
      <c r="E123" s="12"/>
      <c r="F123" s="12"/>
    </row>
    <row r="124" spans="1:6" x14ac:dyDescent="0.25">
      <c r="A124" s="12"/>
      <c r="B124" s="12"/>
      <c r="C124" s="12"/>
      <c r="D124" s="12"/>
      <c r="E124" s="12"/>
      <c r="F124" s="12"/>
    </row>
    <row r="125" spans="1:6" x14ac:dyDescent="0.25">
      <c r="A125" s="12"/>
      <c r="B125" s="12"/>
      <c r="C125" s="12"/>
      <c r="D125" s="12"/>
      <c r="E125" s="12"/>
      <c r="F125" s="12"/>
    </row>
    <row r="126" spans="1:6" x14ac:dyDescent="0.25">
      <c r="A126" s="12"/>
      <c r="B126" s="12"/>
      <c r="C126" s="12"/>
      <c r="D126" s="12"/>
      <c r="E126" s="12"/>
      <c r="F126" s="12"/>
    </row>
    <row r="127" spans="1:6" x14ac:dyDescent="0.25">
      <c r="A127" s="12"/>
      <c r="B127" s="12"/>
      <c r="C127" s="12"/>
      <c r="D127" s="12"/>
      <c r="E127" s="12"/>
      <c r="F127" s="12"/>
    </row>
    <row r="128" spans="1:6" x14ac:dyDescent="0.25">
      <c r="A128" s="12"/>
      <c r="B128" s="12"/>
      <c r="C128" s="12"/>
      <c r="D128" s="12"/>
      <c r="E128" s="12"/>
      <c r="F128" s="12"/>
    </row>
    <row r="129" spans="1:6" x14ac:dyDescent="0.25">
      <c r="A129" s="12"/>
      <c r="B129" s="12"/>
      <c r="C129" s="12"/>
      <c r="D129" s="12"/>
      <c r="E129" s="12"/>
      <c r="F129" s="12"/>
    </row>
    <row r="130" spans="1:6" x14ac:dyDescent="0.25">
      <c r="A130" s="12"/>
      <c r="B130" s="12"/>
      <c r="C130" s="12"/>
      <c r="D130" s="12"/>
      <c r="E130" s="12"/>
      <c r="F130" s="12"/>
    </row>
    <row r="131" spans="1:6" x14ac:dyDescent="0.25">
      <c r="A131" s="12"/>
      <c r="B131" s="12"/>
      <c r="C131" s="12"/>
      <c r="D131" s="12"/>
      <c r="E131" s="12"/>
      <c r="F131" s="12"/>
    </row>
    <row r="132" spans="1:6" x14ac:dyDescent="0.25">
      <c r="A132" s="12"/>
      <c r="B132" s="12"/>
      <c r="C132" s="12"/>
      <c r="D132" s="12"/>
      <c r="E132" s="12"/>
      <c r="F132" s="12"/>
    </row>
    <row r="133" spans="1:6" x14ac:dyDescent="0.25">
      <c r="A133" s="12"/>
      <c r="B133" s="12"/>
      <c r="C133" s="12"/>
      <c r="D133" s="12"/>
      <c r="E133" s="12"/>
      <c r="F133" s="12"/>
    </row>
    <row r="134" spans="1:6" x14ac:dyDescent="0.25">
      <c r="A134" s="12"/>
      <c r="B134" s="12"/>
      <c r="C134" s="12"/>
      <c r="D134" s="12"/>
      <c r="E134" s="12"/>
      <c r="F134" s="12"/>
    </row>
    <row r="135" spans="1:6" x14ac:dyDescent="0.25">
      <c r="A135" s="12"/>
      <c r="B135" s="12"/>
      <c r="C135" s="12"/>
      <c r="D135" s="12"/>
      <c r="E135" s="12"/>
      <c r="F135" s="12"/>
    </row>
    <row r="136" spans="1:6" x14ac:dyDescent="0.25">
      <c r="A136" s="12"/>
      <c r="B136" s="12"/>
      <c r="C136" s="12"/>
      <c r="D136" s="12"/>
      <c r="E136" s="12"/>
      <c r="F136" s="12"/>
    </row>
    <row r="137" spans="1:6" x14ac:dyDescent="0.25">
      <c r="A137" s="12"/>
      <c r="B137" s="12"/>
      <c r="C137" s="12"/>
      <c r="D137" s="12"/>
      <c r="E137" s="12"/>
      <c r="F137" s="12"/>
    </row>
    <row r="138" spans="1:6" x14ac:dyDescent="0.25">
      <c r="A138" s="12"/>
      <c r="B138" s="12"/>
      <c r="C138" s="12"/>
      <c r="D138" s="12"/>
      <c r="E138" s="12"/>
      <c r="F138" s="12"/>
    </row>
    <row r="139" spans="1:6" x14ac:dyDescent="0.25">
      <c r="A139" s="12"/>
      <c r="B139" s="12"/>
      <c r="C139" s="12"/>
      <c r="D139" s="12"/>
      <c r="E139" s="12"/>
      <c r="F139" s="12"/>
    </row>
    <row r="140" spans="1:6" x14ac:dyDescent="0.25">
      <c r="A140" s="12"/>
      <c r="B140" s="12"/>
      <c r="C140" s="12"/>
      <c r="D140" s="12"/>
      <c r="E140" s="12"/>
      <c r="F140" s="12"/>
    </row>
    <row r="141" spans="1:6" x14ac:dyDescent="0.25">
      <c r="A141" s="12"/>
      <c r="B141" s="12"/>
      <c r="C141" s="12"/>
      <c r="D141" s="12"/>
      <c r="E141" s="12"/>
      <c r="F141" s="12"/>
    </row>
    <row r="142" spans="1:6" x14ac:dyDescent="0.25">
      <c r="A142" s="12"/>
      <c r="B142" s="12"/>
      <c r="C142" s="12"/>
      <c r="D142" s="12"/>
      <c r="E142" s="12"/>
      <c r="F142" s="12"/>
    </row>
    <row r="143" spans="1:6" x14ac:dyDescent="0.25">
      <c r="A143" s="12"/>
      <c r="B143" s="12"/>
      <c r="C143" s="12"/>
      <c r="D143" s="12"/>
      <c r="E143" s="12"/>
      <c r="F143" s="12"/>
    </row>
    <row r="144" spans="1:6" x14ac:dyDescent="0.25">
      <c r="A144" s="12"/>
      <c r="B144" s="12"/>
      <c r="C144" s="12"/>
      <c r="D144" s="12"/>
      <c r="E144" s="12"/>
      <c r="F144" s="12"/>
    </row>
    <row r="145" spans="1:6" x14ac:dyDescent="0.25">
      <c r="A145" s="12"/>
      <c r="B145" s="12"/>
      <c r="C145" s="12"/>
      <c r="D145" s="12"/>
      <c r="E145" s="12"/>
      <c r="F145" s="12"/>
    </row>
    <row r="146" spans="1:6" x14ac:dyDescent="0.25">
      <c r="A146" s="12"/>
      <c r="B146" s="12"/>
      <c r="C146" s="12"/>
      <c r="D146" s="12"/>
      <c r="E146" s="12"/>
      <c r="F146" s="12"/>
    </row>
    <row r="147" spans="1:6" x14ac:dyDescent="0.25">
      <c r="A147" s="12"/>
      <c r="B147" s="12"/>
      <c r="C147" s="12"/>
      <c r="D147" s="12"/>
      <c r="E147" s="12"/>
      <c r="F147" s="12"/>
    </row>
    <row r="148" spans="1:6" x14ac:dyDescent="0.25">
      <c r="A148" s="12"/>
      <c r="B148" s="12"/>
      <c r="C148" s="12"/>
      <c r="D148" s="12"/>
      <c r="E148" s="12"/>
      <c r="F148" s="12"/>
    </row>
    <row r="149" spans="1:6" x14ac:dyDescent="0.25">
      <c r="A149" s="12"/>
      <c r="B149" s="12"/>
      <c r="C149" s="12"/>
      <c r="D149" s="12"/>
      <c r="E149" s="12"/>
      <c r="F149" s="12"/>
    </row>
    <row r="150" spans="1:6" x14ac:dyDescent="0.25">
      <c r="A150" s="12"/>
      <c r="B150" s="12"/>
      <c r="C150" s="12"/>
      <c r="D150" s="12"/>
      <c r="E150" s="12"/>
      <c r="F150" s="12"/>
    </row>
    <row r="151" spans="1:6" x14ac:dyDescent="0.25">
      <c r="A151" s="12"/>
      <c r="B151" s="12"/>
      <c r="C151" s="12"/>
      <c r="D151" s="12"/>
      <c r="E151" s="12"/>
      <c r="F151" s="12"/>
    </row>
    <row r="152" spans="1:6" x14ac:dyDescent="0.25">
      <c r="A152" s="12"/>
      <c r="B152" s="12"/>
      <c r="C152" s="12"/>
      <c r="D152" s="12"/>
      <c r="E152" s="12"/>
      <c r="F152" s="12"/>
    </row>
    <row r="153" spans="1:6" x14ac:dyDescent="0.25">
      <c r="A153" s="12"/>
      <c r="B153" s="12"/>
      <c r="C153" s="12"/>
      <c r="D153" s="12"/>
      <c r="E153" s="12"/>
      <c r="F153" s="12"/>
    </row>
    <row r="154" spans="1:6" x14ac:dyDescent="0.25">
      <c r="A154" s="12"/>
      <c r="B154" s="12"/>
      <c r="C154" s="12"/>
      <c r="D154" s="12"/>
      <c r="E154" s="12"/>
      <c r="F154" s="12"/>
    </row>
    <row r="155" spans="1:6" x14ac:dyDescent="0.25">
      <c r="A155" s="12"/>
      <c r="B155" s="12"/>
      <c r="C155" s="12"/>
      <c r="D155" s="12"/>
      <c r="E155" s="12"/>
      <c r="F155" s="12"/>
    </row>
    <row r="156" spans="1:6" x14ac:dyDescent="0.25">
      <c r="A156" s="12"/>
      <c r="B156" s="12"/>
      <c r="C156" s="12"/>
      <c r="D156" s="12"/>
      <c r="E156" s="12"/>
      <c r="F156" s="12"/>
    </row>
    <row r="157" spans="1:6" x14ac:dyDescent="0.25">
      <c r="A157" s="12"/>
      <c r="B157" s="12"/>
      <c r="C157" s="12"/>
      <c r="D157" s="12"/>
      <c r="E157" s="12"/>
      <c r="F157" s="12"/>
    </row>
    <row r="158" spans="1:6" x14ac:dyDescent="0.25">
      <c r="A158" s="12"/>
      <c r="B158" s="12"/>
      <c r="C158" s="12"/>
      <c r="D158" s="12"/>
      <c r="E158" s="12"/>
      <c r="F158" s="12"/>
    </row>
    <row r="159" spans="1:6" x14ac:dyDescent="0.25">
      <c r="A159" s="12"/>
      <c r="B159" s="12"/>
      <c r="C159" s="12"/>
      <c r="D159" s="12"/>
      <c r="E159" s="12"/>
      <c r="F159" s="12"/>
    </row>
    <row r="160" spans="1:6" x14ac:dyDescent="0.25">
      <c r="A160" s="12"/>
      <c r="B160" s="12"/>
      <c r="C160" s="12"/>
      <c r="D160" s="12"/>
      <c r="E160" s="12"/>
      <c r="F160" s="12"/>
    </row>
    <row r="161" spans="1:6" x14ac:dyDescent="0.25">
      <c r="A161" s="12"/>
      <c r="B161" s="12"/>
      <c r="C161" s="12"/>
      <c r="D161" s="12"/>
      <c r="E161" s="12"/>
      <c r="F161" s="12"/>
    </row>
    <row r="162" spans="1:6" x14ac:dyDescent="0.25">
      <c r="A162" s="12"/>
      <c r="B162" s="12"/>
      <c r="C162" s="12"/>
      <c r="D162" s="12"/>
      <c r="E162" s="12"/>
      <c r="F162" s="12"/>
    </row>
    <row r="163" spans="1:6" x14ac:dyDescent="0.25">
      <c r="A163" s="12"/>
      <c r="B163" s="12"/>
      <c r="C163" s="12"/>
      <c r="D163" s="12"/>
      <c r="E163" s="12"/>
      <c r="F163" s="12"/>
    </row>
    <row r="164" spans="1:6" x14ac:dyDescent="0.25">
      <c r="A164" s="12"/>
      <c r="B164" s="12"/>
      <c r="C164" s="12"/>
      <c r="D164" s="12"/>
      <c r="E164" s="12"/>
      <c r="F164" s="12"/>
    </row>
    <row r="165" spans="1:6" x14ac:dyDescent="0.25">
      <c r="A165" s="12"/>
      <c r="B165" s="12"/>
      <c r="C165" s="12"/>
      <c r="D165" s="12"/>
      <c r="E165" s="12"/>
      <c r="F165" s="12"/>
    </row>
    <row r="166" spans="1:6" x14ac:dyDescent="0.25">
      <c r="A166" s="12"/>
      <c r="B166" s="12"/>
      <c r="C166" s="12"/>
      <c r="D166" s="12"/>
      <c r="E166" s="12"/>
      <c r="F166" s="12"/>
    </row>
    <row r="167" spans="1:6" x14ac:dyDescent="0.25">
      <c r="A167" s="12"/>
      <c r="B167" s="12"/>
      <c r="C167" s="12"/>
      <c r="D167" s="12"/>
      <c r="E167" s="12"/>
      <c r="F167" s="12"/>
    </row>
    <row r="168" spans="1:6" x14ac:dyDescent="0.25">
      <c r="A168" s="12"/>
      <c r="B168" s="12"/>
      <c r="C168" s="12"/>
      <c r="D168" s="12"/>
      <c r="E168" s="12"/>
      <c r="F168" s="12"/>
    </row>
    <row r="169" spans="1:6" x14ac:dyDescent="0.25">
      <c r="A169" s="12"/>
      <c r="B169" s="12"/>
      <c r="C169" s="12"/>
      <c r="D169" s="12"/>
      <c r="E169" s="12"/>
      <c r="F169" s="12"/>
    </row>
    <row r="170" spans="1:6" x14ac:dyDescent="0.25">
      <c r="A170" s="12"/>
      <c r="B170" s="12"/>
      <c r="C170" s="12"/>
      <c r="D170" s="12"/>
      <c r="E170" s="12"/>
      <c r="F170" s="12"/>
    </row>
    <row r="171" spans="1:6" x14ac:dyDescent="0.25">
      <c r="A171" s="12"/>
      <c r="B171" s="12"/>
      <c r="C171" s="12"/>
      <c r="D171" s="12"/>
      <c r="E171" s="12"/>
      <c r="F171" s="12"/>
    </row>
    <row r="172" spans="1:6" x14ac:dyDescent="0.25">
      <c r="A172" s="12"/>
      <c r="B172" s="12"/>
      <c r="C172" s="12"/>
      <c r="D172" s="12"/>
      <c r="E172" s="12"/>
      <c r="F172" s="12"/>
    </row>
    <row r="173" spans="1:6" x14ac:dyDescent="0.25">
      <c r="A173" s="12"/>
      <c r="B173" s="12"/>
      <c r="C173" s="12"/>
      <c r="D173" s="12"/>
      <c r="E173" s="12"/>
      <c r="F173" s="12"/>
    </row>
    <row r="174" spans="1:6" x14ac:dyDescent="0.25">
      <c r="A174" s="12"/>
      <c r="B174" s="12"/>
      <c r="C174" s="12"/>
      <c r="D174" s="12"/>
      <c r="E174" s="12"/>
      <c r="F174" s="12"/>
    </row>
    <row r="175" spans="1:6" x14ac:dyDescent="0.25">
      <c r="A175" s="12"/>
      <c r="B175" s="12"/>
      <c r="C175" s="12"/>
      <c r="D175" s="12"/>
      <c r="E175" s="12"/>
      <c r="F175" s="12"/>
    </row>
    <row r="176" spans="1:6" x14ac:dyDescent="0.25">
      <c r="A176" s="12"/>
      <c r="B176" s="12"/>
      <c r="C176" s="12"/>
      <c r="D176" s="12"/>
      <c r="E176" s="12"/>
      <c r="F176" s="12"/>
    </row>
    <row r="177" spans="1:6" x14ac:dyDescent="0.25">
      <c r="A177" s="12"/>
      <c r="B177" s="12"/>
      <c r="C177" s="12"/>
      <c r="D177" s="12"/>
      <c r="E177" s="12"/>
      <c r="F177" s="12"/>
    </row>
    <row r="178" spans="1:6" x14ac:dyDescent="0.25">
      <c r="A178" s="12"/>
      <c r="B178" s="12"/>
      <c r="C178" s="12"/>
      <c r="D178" s="12"/>
      <c r="E178" s="12"/>
      <c r="F178" s="12"/>
    </row>
    <row r="179" spans="1:6" x14ac:dyDescent="0.25">
      <c r="A179" s="12"/>
      <c r="B179" s="12"/>
      <c r="C179" s="12"/>
      <c r="D179" s="12"/>
      <c r="E179" s="12"/>
      <c r="F179" s="12"/>
    </row>
    <row r="180" spans="1:6" x14ac:dyDescent="0.25">
      <c r="A180" s="12"/>
      <c r="B180" s="12"/>
      <c r="C180" s="12"/>
      <c r="D180" s="12"/>
      <c r="E180" s="12"/>
      <c r="F180" s="12"/>
    </row>
    <row r="181" spans="1:6" x14ac:dyDescent="0.25">
      <c r="A181" s="12"/>
      <c r="B181" s="12"/>
      <c r="C181" s="12"/>
      <c r="D181" s="12"/>
      <c r="E181" s="12"/>
      <c r="F181" s="12"/>
    </row>
    <row r="182" spans="1:6" x14ac:dyDescent="0.25">
      <c r="A182" s="12"/>
      <c r="B182" s="12"/>
      <c r="C182" s="12"/>
      <c r="D182" s="12"/>
      <c r="E182" s="12"/>
      <c r="F182" s="12"/>
    </row>
    <row r="183" spans="1:6" x14ac:dyDescent="0.25">
      <c r="A183" s="12"/>
      <c r="B183" s="12"/>
      <c r="C183" s="12"/>
      <c r="D183" s="12"/>
      <c r="E183" s="12"/>
      <c r="F183" s="12"/>
    </row>
    <row r="184" spans="1:6" x14ac:dyDescent="0.25">
      <c r="A184" s="12"/>
      <c r="B184" s="12"/>
      <c r="C184" s="12"/>
      <c r="D184" s="12"/>
      <c r="E184" s="12"/>
      <c r="F184" s="12"/>
    </row>
    <row r="185" spans="1:6" x14ac:dyDescent="0.25">
      <c r="A185" s="12"/>
      <c r="B185" s="12"/>
      <c r="C185" s="12"/>
      <c r="D185" s="12"/>
      <c r="E185" s="12"/>
      <c r="F185" s="12"/>
    </row>
    <row r="186" spans="1:6" x14ac:dyDescent="0.25">
      <c r="A186" s="12"/>
      <c r="B186" s="12"/>
      <c r="C186" s="12"/>
      <c r="D186" s="12"/>
      <c r="E186" s="12"/>
      <c r="F186" s="12"/>
    </row>
    <row r="187" spans="1:6" x14ac:dyDescent="0.25">
      <c r="A187" s="12"/>
      <c r="B187" s="12"/>
      <c r="C187" s="12"/>
      <c r="D187" s="12"/>
      <c r="E187" s="12"/>
      <c r="F187" s="12"/>
    </row>
    <row r="188" spans="1:6" x14ac:dyDescent="0.25">
      <c r="A188" s="12"/>
      <c r="B188" s="12"/>
      <c r="C188" s="12"/>
      <c r="D188" s="12"/>
      <c r="E188" s="12"/>
      <c r="F188" s="12"/>
    </row>
    <row r="189" spans="1:6" x14ac:dyDescent="0.25">
      <c r="A189" s="12"/>
      <c r="B189" s="12"/>
      <c r="C189" s="12"/>
      <c r="D189" s="12"/>
      <c r="E189" s="12"/>
      <c r="F189" s="12"/>
    </row>
    <row r="190" spans="1:6" x14ac:dyDescent="0.25">
      <c r="A190" s="12"/>
      <c r="B190" s="12"/>
      <c r="C190" s="12"/>
      <c r="D190" s="12"/>
      <c r="E190" s="12"/>
      <c r="F190" s="12"/>
    </row>
    <row r="191" spans="1:6" x14ac:dyDescent="0.25">
      <c r="A191" s="12"/>
      <c r="B191" s="12"/>
      <c r="C191" s="12"/>
      <c r="D191" s="12"/>
      <c r="E191" s="12"/>
      <c r="F191" s="12"/>
    </row>
    <row r="192" spans="1:6" x14ac:dyDescent="0.25">
      <c r="A192" s="12"/>
      <c r="B192" s="12"/>
      <c r="C192" s="12"/>
      <c r="D192" s="12"/>
      <c r="E192" s="12"/>
      <c r="F192" s="12"/>
    </row>
    <row r="193" spans="1:6" x14ac:dyDescent="0.25">
      <c r="A193" s="12"/>
      <c r="B193" s="12"/>
      <c r="C193" s="12"/>
      <c r="D193" s="12"/>
      <c r="E193" s="12"/>
      <c r="F193" s="12"/>
    </row>
    <row r="194" spans="1:6" x14ac:dyDescent="0.25">
      <c r="A194" s="12"/>
      <c r="B194" s="12"/>
      <c r="C194" s="12"/>
      <c r="D194" s="12"/>
      <c r="E194" s="12"/>
      <c r="F194" s="12"/>
    </row>
    <row r="195" spans="1:6" x14ac:dyDescent="0.25">
      <c r="A195" s="12"/>
      <c r="B195" s="12"/>
      <c r="C195" s="12"/>
      <c r="D195" s="12"/>
      <c r="E195" s="12"/>
      <c r="F195" s="12"/>
    </row>
    <row r="196" spans="1:6" x14ac:dyDescent="0.25">
      <c r="A196" s="12"/>
      <c r="B196" s="12"/>
      <c r="C196" s="12"/>
      <c r="D196" s="12"/>
      <c r="E196" s="12"/>
      <c r="F196" s="12"/>
    </row>
    <row r="197" spans="1:6" x14ac:dyDescent="0.25">
      <c r="A197" s="12"/>
      <c r="B197" s="12"/>
      <c r="C197" s="12"/>
      <c r="D197" s="12"/>
      <c r="E197" s="12"/>
      <c r="F197" s="12"/>
    </row>
    <row r="198" spans="1:6" x14ac:dyDescent="0.25">
      <c r="A198" s="12"/>
      <c r="B198" s="12"/>
      <c r="C198" s="12"/>
      <c r="D198" s="12"/>
      <c r="E198" s="12"/>
      <c r="F198" s="12"/>
    </row>
    <row r="199" spans="1:6" x14ac:dyDescent="0.25">
      <c r="A199" s="12"/>
      <c r="B199" s="12"/>
      <c r="C199" s="12"/>
      <c r="D199" s="12"/>
      <c r="E199" s="12"/>
      <c r="F199" s="12"/>
    </row>
    <row r="200" spans="1:6" x14ac:dyDescent="0.25">
      <c r="A200" s="12"/>
      <c r="B200" s="12"/>
      <c r="C200" s="12"/>
      <c r="D200" s="12"/>
      <c r="E200" s="12"/>
      <c r="F200" s="12"/>
    </row>
    <row r="201" spans="1:6" x14ac:dyDescent="0.25">
      <c r="A201" s="12"/>
      <c r="B201" s="12"/>
      <c r="C201" s="12"/>
      <c r="D201" s="12"/>
      <c r="E201" s="12"/>
      <c r="F201" s="12"/>
    </row>
    <row r="202" spans="1:6" x14ac:dyDescent="0.25">
      <c r="A202" s="12"/>
      <c r="B202" s="12"/>
      <c r="C202" s="12"/>
      <c r="D202" s="12"/>
      <c r="E202" s="12"/>
      <c r="F202" s="12"/>
    </row>
    <row r="203" spans="1:6" x14ac:dyDescent="0.25">
      <c r="A203" s="12"/>
      <c r="B203" s="12"/>
      <c r="C203" s="12"/>
      <c r="D203" s="12"/>
      <c r="E203" s="12"/>
      <c r="F203" s="12"/>
    </row>
    <row r="204" spans="1:6" x14ac:dyDescent="0.25">
      <c r="A204" s="12"/>
      <c r="B204" s="12"/>
      <c r="C204" s="12"/>
      <c r="D204" s="12"/>
      <c r="E204" s="12"/>
      <c r="F204" s="12"/>
    </row>
    <row r="205" spans="1:6" x14ac:dyDescent="0.25">
      <c r="A205" s="12"/>
      <c r="B205" s="12"/>
      <c r="C205" s="12"/>
      <c r="D205" s="12"/>
      <c r="E205" s="12"/>
      <c r="F205" s="12"/>
    </row>
    <row r="206" spans="1:6" x14ac:dyDescent="0.25">
      <c r="A206" s="12"/>
      <c r="B206" s="12"/>
      <c r="C206" s="12"/>
      <c r="D206" s="12"/>
      <c r="E206" s="12"/>
      <c r="F206" s="12"/>
    </row>
    <row r="207" spans="1:6" x14ac:dyDescent="0.25">
      <c r="A207" s="12"/>
      <c r="B207" s="12"/>
      <c r="C207" s="12"/>
      <c r="D207" s="12"/>
      <c r="E207" s="12"/>
      <c r="F207" s="12"/>
    </row>
    <row r="208" spans="1:6" x14ac:dyDescent="0.25">
      <c r="A208" s="12"/>
      <c r="B208" s="12"/>
      <c r="C208" s="12"/>
      <c r="D208" s="12"/>
      <c r="E208" s="12"/>
      <c r="F208" s="12"/>
    </row>
    <row r="209" spans="1:6" x14ac:dyDescent="0.25">
      <c r="A209" s="12"/>
      <c r="B209" s="12"/>
      <c r="C209" s="12"/>
      <c r="D209" s="12"/>
      <c r="E209" s="12"/>
      <c r="F209" s="12"/>
    </row>
    <row r="210" spans="1:6" x14ac:dyDescent="0.25">
      <c r="A210" s="12"/>
      <c r="B210" s="12"/>
      <c r="C210" s="12"/>
      <c r="D210" s="12"/>
      <c r="E210" s="12"/>
      <c r="F210" s="12"/>
    </row>
    <row r="211" spans="1:6" x14ac:dyDescent="0.25">
      <c r="A211" s="12"/>
      <c r="B211" s="12"/>
      <c r="C211" s="12"/>
      <c r="D211" s="12"/>
      <c r="E211" s="12"/>
      <c r="F211" s="12"/>
    </row>
    <row r="212" spans="1:6" x14ac:dyDescent="0.25">
      <c r="A212" s="12"/>
      <c r="B212" s="12"/>
      <c r="C212" s="12"/>
      <c r="D212" s="12"/>
      <c r="E212" s="12"/>
      <c r="F212" s="12"/>
    </row>
    <row r="213" spans="1:6" x14ac:dyDescent="0.25">
      <c r="A213" s="12"/>
      <c r="B213" s="12"/>
      <c r="C213" s="12"/>
      <c r="D213" s="12"/>
      <c r="E213" s="12"/>
      <c r="F213" s="12"/>
    </row>
    <row r="214" spans="1:6" x14ac:dyDescent="0.25">
      <c r="A214" s="12"/>
      <c r="B214" s="12"/>
      <c r="C214" s="12"/>
      <c r="D214" s="12"/>
      <c r="E214" s="12"/>
      <c r="F214" s="12"/>
    </row>
    <row r="215" spans="1:6" x14ac:dyDescent="0.25">
      <c r="A215" s="12"/>
      <c r="B215" s="12"/>
      <c r="C215" s="12"/>
      <c r="D215" s="12"/>
      <c r="E215" s="12"/>
      <c r="F215" s="12"/>
    </row>
    <row r="216" spans="1:6" x14ac:dyDescent="0.25">
      <c r="A216" s="12"/>
      <c r="B216" s="12"/>
      <c r="C216" s="12"/>
      <c r="D216" s="12"/>
      <c r="E216" s="12"/>
      <c r="F216" s="12"/>
    </row>
    <row r="217" spans="1:6" x14ac:dyDescent="0.25">
      <c r="A217" s="12"/>
      <c r="B217" s="12"/>
      <c r="C217" s="12"/>
      <c r="D217" s="12"/>
      <c r="E217" s="12"/>
      <c r="F217" s="12"/>
    </row>
    <row r="218" spans="1:6" x14ac:dyDescent="0.25">
      <c r="A218" s="12"/>
      <c r="B218" s="12"/>
      <c r="C218" s="12"/>
      <c r="D218" s="12"/>
      <c r="E218" s="12"/>
      <c r="F218" s="12"/>
    </row>
    <row r="219" spans="1:6" x14ac:dyDescent="0.25">
      <c r="A219" s="12"/>
      <c r="B219" s="12"/>
      <c r="C219" s="12"/>
      <c r="D219" s="12"/>
      <c r="E219" s="12"/>
      <c r="F219" s="12"/>
    </row>
    <row r="220" spans="1:6" x14ac:dyDescent="0.25">
      <c r="A220" s="12"/>
      <c r="B220" s="12"/>
      <c r="C220" s="12"/>
      <c r="D220" s="12"/>
      <c r="E220" s="12"/>
      <c r="F220" s="12"/>
    </row>
    <row r="221" spans="1:6" x14ac:dyDescent="0.25">
      <c r="A221" s="12"/>
      <c r="B221" s="12"/>
      <c r="C221" s="12"/>
      <c r="D221" s="12"/>
      <c r="E221" s="12"/>
      <c r="F221" s="12"/>
    </row>
    <row r="222" spans="1:6" x14ac:dyDescent="0.25">
      <c r="A222" s="12"/>
      <c r="B222" s="12"/>
      <c r="C222" s="12"/>
      <c r="D222" s="12"/>
      <c r="E222" s="12"/>
      <c r="F222" s="12"/>
    </row>
    <row r="223" spans="1:6" x14ac:dyDescent="0.25">
      <c r="A223" s="12"/>
      <c r="B223" s="12"/>
      <c r="C223" s="12"/>
      <c r="D223" s="12"/>
      <c r="E223" s="12"/>
      <c r="F223" s="12"/>
    </row>
    <row r="224" spans="1:6" x14ac:dyDescent="0.25">
      <c r="A224" s="12"/>
      <c r="B224" s="12"/>
      <c r="C224" s="12"/>
      <c r="D224" s="12"/>
      <c r="E224" s="12"/>
      <c r="F224" s="12"/>
    </row>
    <row r="225" spans="1:6" x14ac:dyDescent="0.25">
      <c r="A225" s="12"/>
      <c r="B225" s="12"/>
      <c r="C225" s="12"/>
      <c r="D225" s="12"/>
      <c r="E225" s="12"/>
      <c r="F225" s="12"/>
    </row>
    <row r="226" spans="1:6" x14ac:dyDescent="0.25">
      <c r="A226" s="12"/>
      <c r="B226" s="12"/>
      <c r="C226" s="12"/>
      <c r="D226" s="12"/>
      <c r="E226" s="12"/>
      <c r="F226" s="12"/>
    </row>
    <row r="227" spans="1:6" x14ac:dyDescent="0.25">
      <c r="A227" s="12"/>
      <c r="B227" s="12"/>
      <c r="C227" s="12"/>
      <c r="D227" s="12"/>
      <c r="E227" s="12"/>
      <c r="F227" s="12"/>
    </row>
    <row r="228" spans="1:6" x14ac:dyDescent="0.25">
      <c r="A228" s="12"/>
      <c r="B228" s="12"/>
      <c r="C228" s="12"/>
      <c r="D228" s="12"/>
      <c r="E228" s="12"/>
      <c r="F228" s="12"/>
    </row>
    <row r="229" spans="1:6" x14ac:dyDescent="0.25">
      <c r="A229" s="12"/>
      <c r="B229" s="12"/>
      <c r="C229" s="12"/>
      <c r="D229" s="12"/>
      <c r="E229" s="12"/>
      <c r="F229" s="12"/>
    </row>
    <row r="230" spans="1:6" x14ac:dyDescent="0.25">
      <c r="A230" s="12"/>
      <c r="B230" s="12"/>
      <c r="C230" s="12"/>
      <c r="D230" s="12"/>
      <c r="E230" s="12"/>
      <c r="F230" s="12"/>
    </row>
    <row r="231" spans="1:6" x14ac:dyDescent="0.25">
      <c r="A231" s="12"/>
      <c r="B231" s="12"/>
      <c r="C231" s="12"/>
      <c r="D231" s="12"/>
      <c r="E231" s="12"/>
      <c r="F231" s="12"/>
    </row>
    <row r="232" spans="1:6" x14ac:dyDescent="0.25">
      <c r="A232" s="12"/>
      <c r="B232" s="12"/>
      <c r="C232" s="12"/>
      <c r="D232" s="12"/>
      <c r="E232" s="12"/>
      <c r="F232" s="12"/>
    </row>
    <row r="233" spans="1:6" x14ac:dyDescent="0.25">
      <c r="A233" s="12"/>
      <c r="B233" s="12"/>
      <c r="C233" s="12"/>
      <c r="D233" s="12"/>
      <c r="E233" s="12"/>
      <c r="F233" s="12"/>
    </row>
    <row r="234" spans="1:6" x14ac:dyDescent="0.25">
      <c r="A234" s="12"/>
      <c r="B234" s="12"/>
      <c r="C234" s="12"/>
      <c r="D234" s="12"/>
      <c r="E234" s="12"/>
      <c r="F234" s="12"/>
    </row>
    <row r="235" spans="1:6" x14ac:dyDescent="0.25">
      <c r="A235" s="12"/>
      <c r="B235" s="12"/>
      <c r="C235" s="12"/>
      <c r="D235" s="12"/>
      <c r="E235" s="12"/>
      <c r="F235" s="12"/>
    </row>
    <row r="236" spans="1:6" x14ac:dyDescent="0.25">
      <c r="A236" s="12"/>
      <c r="B236" s="12"/>
      <c r="C236" s="12"/>
      <c r="D236" s="12"/>
      <c r="E236" s="12"/>
      <c r="F236" s="12"/>
    </row>
    <row r="237" spans="1:6" x14ac:dyDescent="0.25">
      <c r="A237" s="12"/>
      <c r="B237" s="12"/>
      <c r="C237" s="12"/>
      <c r="D237" s="12"/>
      <c r="E237" s="12"/>
      <c r="F237" s="12"/>
    </row>
    <row r="238" spans="1:6" x14ac:dyDescent="0.25">
      <c r="A238" s="12"/>
      <c r="B238" s="12"/>
      <c r="C238" s="12"/>
      <c r="D238" s="12"/>
      <c r="E238" s="12"/>
      <c r="F238" s="12"/>
    </row>
    <row r="239" spans="1:6" x14ac:dyDescent="0.25">
      <c r="A239" s="12"/>
      <c r="B239" s="12"/>
      <c r="C239" s="12"/>
      <c r="D239" s="12"/>
      <c r="E239" s="12"/>
      <c r="F239" s="12"/>
    </row>
    <row r="240" spans="1:6" x14ac:dyDescent="0.25">
      <c r="A240" s="12"/>
      <c r="B240" s="12"/>
      <c r="C240" s="12"/>
      <c r="D240" s="12"/>
      <c r="E240" s="12"/>
      <c r="F240" s="12"/>
    </row>
    <row r="241" spans="1:6" x14ac:dyDescent="0.25">
      <c r="A241" s="12"/>
      <c r="B241" s="12"/>
      <c r="C241" s="12"/>
      <c r="D241" s="12"/>
      <c r="E241" s="12"/>
      <c r="F241" s="12"/>
    </row>
    <row r="242" spans="1:6" x14ac:dyDescent="0.25">
      <c r="A242" s="12"/>
      <c r="B242" s="12"/>
      <c r="C242" s="12"/>
      <c r="D242" s="12"/>
      <c r="E242" s="12"/>
      <c r="F242" s="12"/>
    </row>
    <row r="243" spans="1:6" x14ac:dyDescent="0.25">
      <c r="A243" s="12"/>
      <c r="B243" s="12"/>
      <c r="C243" s="12"/>
      <c r="D243" s="12"/>
      <c r="E243" s="12"/>
      <c r="F243" s="12"/>
    </row>
    <row r="244" spans="1:6" x14ac:dyDescent="0.25">
      <c r="A244" s="12"/>
      <c r="B244" s="12"/>
      <c r="C244" s="12"/>
      <c r="D244" s="12"/>
      <c r="E244" s="12"/>
      <c r="F244" s="12"/>
    </row>
    <row r="245" spans="1:6" x14ac:dyDescent="0.25">
      <c r="A245" s="12"/>
      <c r="B245" s="12"/>
      <c r="C245" s="12"/>
      <c r="D245" s="12"/>
      <c r="E245" s="12"/>
      <c r="F245" s="12"/>
    </row>
    <row r="246" spans="1:6" x14ac:dyDescent="0.25">
      <c r="A246" s="12"/>
      <c r="B246" s="12"/>
      <c r="C246" s="12"/>
      <c r="D246" s="12"/>
      <c r="E246" s="12"/>
      <c r="F246" s="12"/>
    </row>
    <row r="247" spans="1:6" x14ac:dyDescent="0.25">
      <c r="A247" s="12"/>
      <c r="B247" s="12"/>
      <c r="C247" s="12"/>
      <c r="D247" s="12"/>
      <c r="E247" s="12"/>
      <c r="F247" s="12"/>
    </row>
    <row r="248" spans="1:6" x14ac:dyDescent="0.25">
      <c r="A248" s="12"/>
      <c r="B248" s="12"/>
      <c r="C248" s="12"/>
      <c r="D248" s="12"/>
      <c r="E248" s="12"/>
      <c r="F248" s="12"/>
    </row>
    <row r="249" spans="1:6" x14ac:dyDescent="0.25">
      <c r="A249" s="12"/>
      <c r="B249" s="12"/>
      <c r="C249" s="12"/>
      <c r="D249" s="12"/>
      <c r="E249" s="12"/>
      <c r="F249" s="12"/>
    </row>
    <row r="250" spans="1:6" x14ac:dyDescent="0.25">
      <c r="A250" s="12"/>
      <c r="B250" s="12"/>
      <c r="C250" s="12"/>
      <c r="D250" s="12"/>
      <c r="E250" s="12"/>
      <c r="F250" s="12"/>
    </row>
    <row r="251" spans="1:6" x14ac:dyDescent="0.25">
      <c r="A251" s="12"/>
      <c r="B251" s="12"/>
      <c r="C251" s="12"/>
      <c r="D251" s="12"/>
      <c r="E251" s="12"/>
      <c r="F251" s="12"/>
    </row>
    <row r="252" spans="1:6" x14ac:dyDescent="0.25">
      <c r="A252" s="12"/>
      <c r="B252" s="12"/>
      <c r="C252" s="12"/>
      <c r="D252" s="12"/>
      <c r="E252" s="12"/>
      <c r="F252" s="12"/>
    </row>
    <row r="253" spans="1:6" x14ac:dyDescent="0.25">
      <c r="A253" s="12"/>
      <c r="B253" s="12"/>
      <c r="C253" s="12"/>
      <c r="D253" s="12"/>
      <c r="E253" s="12"/>
      <c r="F253" s="12"/>
    </row>
    <row r="254" spans="1:6" x14ac:dyDescent="0.25">
      <c r="A254" s="12"/>
      <c r="B254" s="12"/>
      <c r="C254" s="12"/>
      <c r="D254" s="12"/>
      <c r="E254" s="12"/>
      <c r="F254" s="12"/>
    </row>
    <row r="255" spans="1:6" x14ac:dyDescent="0.25">
      <c r="A255" s="12"/>
      <c r="B255" s="12"/>
      <c r="C255" s="12"/>
      <c r="D255" s="12"/>
      <c r="E255" s="12"/>
      <c r="F255" s="12"/>
    </row>
    <row r="256" spans="1:6" x14ac:dyDescent="0.25">
      <c r="A256" s="12"/>
      <c r="B256" s="12"/>
      <c r="C256" s="12"/>
      <c r="D256" s="12"/>
      <c r="E256" s="12"/>
      <c r="F256" s="12"/>
    </row>
    <row r="257" spans="1:6" x14ac:dyDescent="0.25">
      <c r="A257" s="12"/>
      <c r="B257" s="12"/>
      <c r="C257" s="12"/>
      <c r="D257" s="12"/>
      <c r="E257" s="12"/>
      <c r="F257" s="12"/>
    </row>
    <row r="258" spans="1:6" x14ac:dyDescent="0.25">
      <c r="A258" s="12"/>
      <c r="B258" s="12"/>
      <c r="C258" s="12"/>
      <c r="D258" s="12"/>
      <c r="E258" s="12"/>
      <c r="F258" s="12"/>
    </row>
    <row r="259" spans="1:6" x14ac:dyDescent="0.25">
      <c r="A259" s="12"/>
      <c r="B259" s="12"/>
      <c r="C259" s="12"/>
      <c r="D259" s="12"/>
      <c r="E259" s="12"/>
      <c r="F259" s="12"/>
    </row>
    <row r="260" spans="1:6" x14ac:dyDescent="0.25">
      <c r="A260" s="12"/>
      <c r="B260" s="12"/>
      <c r="C260" s="12"/>
      <c r="D260" s="12"/>
      <c r="E260" s="12"/>
      <c r="F260" s="12"/>
    </row>
    <row r="261" spans="1:6" x14ac:dyDescent="0.25">
      <c r="A261" s="12"/>
      <c r="B261" s="12"/>
      <c r="C261" s="12"/>
      <c r="D261" s="12"/>
      <c r="E261" s="12"/>
      <c r="F261" s="12"/>
    </row>
    <row r="262" spans="1:6" x14ac:dyDescent="0.25">
      <c r="A262" s="12"/>
      <c r="B262" s="12"/>
      <c r="C262" s="12"/>
      <c r="D262" s="12"/>
      <c r="E262" s="12"/>
      <c r="F262" s="12"/>
    </row>
    <row r="263" spans="1:6" x14ac:dyDescent="0.25">
      <c r="A263" s="12"/>
      <c r="B263" s="12"/>
      <c r="C263" s="12"/>
      <c r="D263" s="12"/>
      <c r="E263" s="12"/>
      <c r="F263" s="12"/>
    </row>
    <row r="264" spans="1:6" x14ac:dyDescent="0.25">
      <c r="A264" s="12"/>
      <c r="B264" s="12"/>
      <c r="C264" s="12"/>
      <c r="D264" s="12"/>
      <c r="E264" s="12"/>
      <c r="F264" s="12"/>
    </row>
    <row r="265" spans="1:6" x14ac:dyDescent="0.25">
      <c r="A265" s="12"/>
      <c r="B265" s="12"/>
      <c r="C265" s="12"/>
      <c r="D265" s="12"/>
      <c r="E265" s="12"/>
      <c r="F265" s="12"/>
    </row>
    <row r="266" spans="1:6" x14ac:dyDescent="0.25">
      <c r="A266" s="12"/>
      <c r="B266" s="12"/>
      <c r="C266" s="12"/>
      <c r="D266" s="12"/>
      <c r="E266" s="12"/>
      <c r="F266" s="12"/>
    </row>
    <row r="267" spans="1:6" x14ac:dyDescent="0.25">
      <c r="A267" s="12"/>
      <c r="B267" s="12"/>
      <c r="C267" s="12"/>
      <c r="D267" s="12"/>
      <c r="E267" s="12"/>
      <c r="F267" s="12"/>
    </row>
    <row r="268" spans="1:6" x14ac:dyDescent="0.25">
      <c r="A268" s="12"/>
      <c r="B268" s="12"/>
      <c r="C268" s="12"/>
      <c r="D268" s="12"/>
      <c r="E268" s="12"/>
      <c r="F268" s="12"/>
    </row>
    <row r="269" spans="1:6" x14ac:dyDescent="0.25">
      <c r="A269" s="12"/>
      <c r="B269" s="12"/>
      <c r="C269" s="12"/>
      <c r="D269" s="12"/>
      <c r="E269" s="12"/>
      <c r="F269" s="12"/>
    </row>
    <row r="270" spans="1:6" x14ac:dyDescent="0.25">
      <c r="A270" s="12"/>
      <c r="B270" s="12"/>
      <c r="C270" s="12"/>
      <c r="D270" s="12"/>
      <c r="E270" s="12"/>
      <c r="F270" s="12"/>
    </row>
    <row r="271" spans="1:6" x14ac:dyDescent="0.25">
      <c r="A271" s="12"/>
      <c r="B271" s="12"/>
      <c r="C271" s="12"/>
      <c r="D271" s="12"/>
      <c r="E271" s="12"/>
      <c r="F271" s="12"/>
    </row>
    <row r="272" spans="1:6" x14ac:dyDescent="0.25">
      <c r="A272" s="12"/>
      <c r="B272" s="12"/>
      <c r="C272" s="12"/>
      <c r="D272" s="12"/>
      <c r="E272" s="12"/>
      <c r="F272" s="12"/>
    </row>
    <row r="273" spans="1:6" x14ac:dyDescent="0.25">
      <c r="A273" s="12"/>
      <c r="B273" s="12"/>
      <c r="C273" s="12"/>
      <c r="D273" s="12"/>
      <c r="E273" s="12"/>
      <c r="F273" s="12"/>
    </row>
    <row r="274" spans="1:6" x14ac:dyDescent="0.25">
      <c r="A274" s="12"/>
      <c r="B274" s="12"/>
      <c r="C274" s="12"/>
      <c r="D274" s="12"/>
      <c r="E274" s="12"/>
      <c r="F274" s="12"/>
    </row>
    <row r="275" spans="1:6" x14ac:dyDescent="0.25">
      <c r="A275" s="12"/>
      <c r="B275" s="12"/>
      <c r="C275" s="12"/>
      <c r="D275" s="12"/>
      <c r="E275" s="12"/>
      <c r="F275" s="12"/>
    </row>
    <row r="276" spans="1:6" x14ac:dyDescent="0.25">
      <c r="A276" s="12"/>
      <c r="B276" s="12"/>
      <c r="C276" s="12"/>
      <c r="D276" s="12"/>
      <c r="E276" s="12"/>
      <c r="F276" s="12"/>
    </row>
    <row r="277" spans="1:6" x14ac:dyDescent="0.25">
      <c r="A277" s="12"/>
      <c r="B277" s="12"/>
      <c r="C277" s="12"/>
      <c r="D277" s="12"/>
      <c r="E277" s="12"/>
      <c r="F277" s="12"/>
    </row>
    <row r="278" spans="1:6" x14ac:dyDescent="0.25">
      <c r="A278" s="12"/>
      <c r="B278" s="12"/>
      <c r="C278" s="12"/>
      <c r="D278" s="12"/>
      <c r="E278" s="12"/>
      <c r="F278" s="12"/>
    </row>
    <row r="279" spans="1:6" x14ac:dyDescent="0.25">
      <c r="A279" s="12"/>
      <c r="B279" s="12"/>
      <c r="C279" s="12"/>
      <c r="D279" s="12"/>
      <c r="E279" s="12"/>
      <c r="F279" s="12"/>
    </row>
    <row r="280" spans="1:6" x14ac:dyDescent="0.25">
      <c r="A280" s="12"/>
      <c r="B280" s="12"/>
      <c r="C280" s="12"/>
      <c r="D280" s="12"/>
      <c r="E280" s="12"/>
      <c r="F280" s="12"/>
    </row>
    <row r="281" spans="1:6" x14ac:dyDescent="0.25">
      <c r="A281" s="12"/>
      <c r="B281" s="12"/>
      <c r="C281" s="12"/>
      <c r="D281" s="12"/>
      <c r="E281" s="12"/>
      <c r="F281" s="12"/>
    </row>
    <row r="282" spans="1:6" x14ac:dyDescent="0.25">
      <c r="A282" s="12"/>
      <c r="B282" s="12"/>
      <c r="C282" s="12"/>
      <c r="D282" s="12"/>
      <c r="E282" s="12"/>
      <c r="F282" s="12"/>
    </row>
    <row r="283" spans="1:6" x14ac:dyDescent="0.25">
      <c r="A283" s="12"/>
      <c r="B283" s="12"/>
      <c r="C283" s="12"/>
      <c r="D283" s="12"/>
      <c r="E283" s="12"/>
      <c r="F283" s="12"/>
    </row>
    <row r="284" spans="1:6" x14ac:dyDescent="0.25">
      <c r="A284" s="12"/>
      <c r="B284" s="12"/>
      <c r="C284" s="12"/>
      <c r="D284" s="12"/>
      <c r="E284" s="12"/>
      <c r="F284" s="12"/>
    </row>
    <row r="285" spans="1:6" x14ac:dyDescent="0.25">
      <c r="A285" s="12"/>
      <c r="B285" s="12"/>
      <c r="C285" s="12"/>
      <c r="D285" s="12"/>
      <c r="E285" s="12"/>
      <c r="F285" s="12"/>
    </row>
    <row r="286" spans="1:6" x14ac:dyDescent="0.25">
      <c r="A286" s="12"/>
      <c r="B286" s="12"/>
      <c r="C286" s="12"/>
      <c r="D286" s="12"/>
      <c r="E286" s="12"/>
      <c r="F286" s="12"/>
    </row>
    <row r="287" spans="1:6" x14ac:dyDescent="0.25">
      <c r="A287" s="12"/>
      <c r="B287" s="12"/>
      <c r="C287" s="12"/>
      <c r="D287" s="12"/>
      <c r="E287" s="12"/>
      <c r="F287" s="12"/>
    </row>
    <row r="288" spans="1:6" x14ac:dyDescent="0.25">
      <c r="A288" s="12"/>
      <c r="B288" s="12"/>
      <c r="C288" s="12"/>
      <c r="D288" s="12"/>
      <c r="E288" s="12"/>
      <c r="F288" s="12"/>
    </row>
    <row r="289" spans="1:6" x14ac:dyDescent="0.25">
      <c r="A289" s="12"/>
      <c r="B289" s="12"/>
      <c r="C289" s="12"/>
      <c r="D289" s="12"/>
      <c r="E289" s="12"/>
      <c r="F289" s="12"/>
    </row>
    <row r="290" spans="1:6" x14ac:dyDescent="0.25">
      <c r="A290" s="12"/>
      <c r="B290" s="12"/>
      <c r="C290" s="12"/>
      <c r="D290" s="12"/>
      <c r="E290" s="12"/>
      <c r="F290" s="12"/>
    </row>
    <row r="291" spans="1:6" x14ac:dyDescent="0.25">
      <c r="A291" s="12"/>
      <c r="B291" s="12"/>
      <c r="C291" s="12"/>
      <c r="D291" s="12"/>
      <c r="E291" s="12"/>
      <c r="F291" s="12"/>
    </row>
    <row r="292" spans="1:6" x14ac:dyDescent="0.25">
      <c r="A292" s="12"/>
      <c r="B292" s="12"/>
      <c r="C292" s="12"/>
      <c r="D292" s="12"/>
      <c r="E292" s="12"/>
      <c r="F292" s="12"/>
    </row>
    <row r="293" spans="1:6" x14ac:dyDescent="0.25">
      <c r="A293" s="12"/>
      <c r="B293" s="12"/>
      <c r="C293" s="12"/>
      <c r="D293" s="12"/>
      <c r="E293" s="12"/>
      <c r="F293" s="12"/>
    </row>
    <row r="294" spans="1:6" x14ac:dyDescent="0.25">
      <c r="A294" s="12"/>
      <c r="B294" s="12"/>
      <c r="C294" s="12"/>
      <c r="D294" s="12"/>
      <c r="E294" s="12"/>
      <c r="F294" s="12"/>
    </row>
    <row r="295" spans="1:6" x14ac:dyDescent="0.25">
      <c r="A295" s="12"/>
      <c r="B295" s="12"/>
      <c r="C295" s="12"/>
      <c r="D295" s="12"/>
      <c r="E295" s="12"/>
      <c r="F295" s="12"/>
    </row>
    <row r="296" spans="1:6" x14ac:dyDescent="0.25">
      <c r="A296" s="12"/>
      <c r="B296" s="12"/>
      <c r="C296" s="12"/>
      <c r="D296" s="12"/>
      <c r="E296" s="12"/>
      <c r="F296" s="12"/>
    </row>
    <row r="297" spans="1:6" x14ac:dyDescent="0.25">
      <c r="A297" s="12"/>
      <c r="B297" s="12"/>
      <c r="C297" s="12"/>
      <c r="D297" s="12"/>
      <c r="E297" s="12"/>
      <c r="F297" s="12"/>
    </row>
    <row r="298" spans="1:6" x14ac:dyDescent="0.25">
      <c r="A298" s="12"/>
      <c r="B298" s="12"/>
      <c r="C298" s="12"/>
      <c r="D298" s="12"/>
      <c r="E298" s="12"/>
      <c r="F298" s="12"/>
    </row>
    <row r="299" spans="1:6" x14ac:dyDescent="0.25">
      <c r="A299" s="12"/>
      <c r="B299" s="12"/>
      <c r="C299" s="12"/>
      <c r="D299" s="12"/>
      <c r="E299" s="12"/>
      <c r="F299" s="12"/>
    </row>
    <row r="300" spans="1:6" x14ac:dyDescent="0.25">
      <c r="A300" s="12"/>
      <c r="B300" s="12"/>
      <c r="C300" s="12"/>
      <c r="D300" s="12"/>
      <c r="E300" s="12"/>
      <c r="F300" s="12"/>
    </row>
    <row r="301" spans="1:6" x14ac:dyDescent="0.25">
      <c r="A301" s="12"/>
      <c r="B301" s="12"/>
      <c r="C301" s="12"/>
      <c r="D301" s="12"/>
      <c r="E301" s="12"/>
      <c r="F301" s="12"/>
    </row>
    <row r="302" spans="1:6" x14ac:dyDescent="0.25">
      <c r="A302" s="12"/>
      <c r="B302" s="12"/>
      <c r="C302" s="12"/>
      <c r="D302" s="12"/>
      <c r="E302" s="12"/>
      <c r="F302" s="12"/>
    </row>
    <row r="303" spans="1:6" x14ac:dyDescent="0.25">
      <c r="A303" s="12"/>
      <c r="B303" s="12"/>
      <c r="C303" s="12"/>
      <c r="D303" s="12"/>
      <c r="E303" s="12"/>
      <c r="F303" s="12"/>
    </row>
    <row r="304" spans="1:6" x14ac:dyDescent="0.25">
      <c r="A304" s="12"/>
      <c r="B304" s="12"/>
      <c r="C304" s="12"/>
      <c r="D304" s="12"/>
      <c r="E304" s="12"/>
      <c r="F304" s="12"/>
    </row>
    <row r="305" spans="1:6" x14ac:dyDescent="0.25">
      <c r="A305" s="12"/>
      <c r="B305" s="12"/>
      <c r="C305" s="12"/>
      <c r="D305" s="12"/>
      <c r="E305" s="12"/>
      <c r="F305" s="12"/>
    </row>
    <row r="306" spans="1:6" x14ac:dyDescent="0.25">
      <c r="A306" s="12"/>
      <c r="B306" s="12"/>
      <c r="C306" s="12"/>
      <c r="D306" s="12"/>
      <c r="E306" s="12"/>
      <c r="F306" s="12"/>
    </row>
    <row r="307" spans="1:6" x14ac:dyDescent="0.25">
      <c r="A307" s="12"/>
      <c r="B307" s="12"/>
      <c r="C307" s="12"/>
      <c r="D307" s="12"/>
      <c r="E307" s="12"/>
      <c r="F307" s="12"/>
    </row>
    <row r="308" spans="1:6" x14ac:dyDescent="0.25">
      <c r="A308" s="12"/>
      <c r="B308" s="12"/>
      <c r="C308" s="12"/>
      <c r="D308" s="12"/>
      <c r="E308" s="12"/>
      <c r="F308" s="12"/>
    </row>
    <row r="309" spans="1:6" x14ac:dyDescent="0.25">
      <c r="A309" s="12"/>
      <c r="B309" s="12"/>
      <c r="C309" s="12"/>
      <c r="D309" s="12"/>
      <c r="E309" s="12"/>
      <c r="F309" s="12"/>
    </row>
    <row r="310" spans="1:6" x14ac:dyDescent="0.25">
      <c r="A310" s="12"/>
      <c r="B310" s="12"/>
      <c r="C310" s="12"/>
      <c r="D310" s="12"/>
      <c r="E310" s="12"/>
      <c r="F310" s="12"/>
    </row>
    <row r="311" spans="1:6" x14ac:dyDescent="0.25">
      <c r="A311" s="12"/>
      <c r="B311" s="12"/>
      <c r="C311" s="12"/>
      <c r="D311" s="12"/>
      <c r="E311" s="12"/>
      <c r="F311" s="12"/>
    </row>
    <row r="312" spans="1:6" x14ac:dyDescent="0.25">
      <c r="A312" s="12"/>
      <c r="B312" s="12"/>
      <c r="C312" s="12"/>
      <c r="D312" s="12"/>
      <c r="E312" s="12"/>
      <c r="F312" s="12"/>
    </row>
    <row r="313" spans="1:6" x14ac:dyDescent="0.25">
      <c r="A313" s="12"/>
      <c r="B313" s="12"/>
      <c r="C313" s="12"/>
      <c r="D313" s="12"/>
      <c r="E313" s="12"/>
      <c r="F313" s="12"/>
    </row>
    <row r="314" spans="1:6" x14ac:dyDescent="0.25">
      <c r="A314" s="12"/>
      <c r="B314" s="12"/>
      <c r="C314" s="12"/>
      <c r="D314" s="12"/>
      <c r="E314" s="12"/>
      <c r="F314" s="12"/>
    </row>
    <row r="315" spans="1:6" x14ac:dyDescent="0.25">
      <c r="A315" s="12"/>
      <c r="B315" s="12"/>
      <c r="C315" s="12"/>
      <c r="D315" s="12"/>
      <c r="E315" s="12"/>
      <c r="F315" s="12"/>
    </row>
    <row r="316" spans="1:6" x14ac:dyDescent="0.25">
      <c r="A316" s="12"/>
      <c r="B316" s="12"/>
      <c r="C316" s="12"/>
      <c r="D316" s="12"/>
      <c r="E316" s="12"/>
      <c r="F316" s="12"/>
    </row>
    <row r="317" spans="1:6" x14ac:dyDescent="0.25">
      <c r="A317" s="12"/>
      <c r="B317" s="12"/>
      <c r="C317" s="12"/>
      <c r="D317" s="12"/>
      <c r="E317" s="12"/>
      <c r="F317" s="12"/>
    </row>
    <row r="318" spans="1:6" x14ac:dyDescent="0.25">
      <c r="A318" s="12"/>
      <c r="B318" s="12"/>
      <c r="C318" s="12"/>
      <c r="D318" s="12"/>
      <c r="E318" s="12"/>
      <c r="F318" s="12"/>
    </row>
    <row r="319" spans="1:6" x14ac:dyDescent="0.25">
      <c r="A319" s="12"/>
      <c r="B319" s="12"/>
      <c r="C319" s="12"/>
      <c r="D319" s="12"/>
      <c r="E319" s="12"/>
      <c r="F319" s="12"/>
    </row>
    <row r="320" spans="1:6" x14ac:dyDescent="0.25">
      <c r="A320" s="12"/>
      <c r="B320" s="12"/>
      <c r="C320" s="12"/>
      <c r="D320" s="12"/>
      <c r="E320" s="12"/>
      <c r="F320" s="12"/>
    </row>
    <row r="321" spans="1:6" x14ac:dyDescent="0.25">
      <c r="A321" s="12"/>
      <c r="B321" s="12"/>
      <c r="C321" s="12"/>
      <c r="D321" s="12"/>
      <c r="E321" s="12"/>
      <c r="F321" s="12"/>
    </row>
    <row r="322" spans="1:6" x14ac:dyDescent="0.25">
      <c r="A322" s="12"/>
      <c r="B322" s="12"/>
      <c r="C322" s="12"/>
      <c r="D322" s="12"/>
      <c r="E322" s="12"/>
      <c r="F322" s="12"/>
    </row>
    <row r="323" spans="1:6" x14ac:dyDescent="0.25">
      <c r="A323" s="12"/>
      <c r="B323" s="12"/>
      <c r="C323" s="12"/>
      <c r="D323" s="12"/>
      <c r="E323" s="12"/>
      <c r="F323" s="12"/>
    </row>
    <row r="324" spans="1:6" x14ac:dyDescent="0.25">
      <c r="A324" s="12"/>
      <c r="B324" s="12"/>
      <c r="C324" s="12"/>
      <c r="D324" s="12"/>
      <c r="E324" s="12"/>
      <c r="F324" s="12"/>
    </row>
    <row r="325" spans="1:6" x14ac:dyDescent="0.25">
      <c r="A325" s="12"/>
      <c r="B325" s="12"/>
      <c r="C325" s="12"/>
      <c r="D325" s="12"/>
      <c r="E325" s="12"/>
      <c r="F325" s="12"/>
    </row>
    <row r="326" spans="1:6" x14ac:dyDescent="0.25">
      <c r="A326" s="12"/>
      <c r="B326" s="12"/>
      <c r="C326" s="12"/>
      <c r="D326" s="12"/>
      <c r="E326" s="12"/>
      <c r="F326" s="12"/>
    </row>
    <row r="327" spans="1:6" x14ac:dyDescent="0.25">
      <c r="A327" s="12"/>
      <c r="B327" s="12"/>
      <c r="C327" s="12"/>
      <c r="D327" s="12"/>
      <c r="E327" s="12"/>
      <c r="F327" s="12"/>
    </row>
    <row r="328" spans="1:6" x14ac:dyDescent="0.25">
      <c r="A328" s="12"/>
      <c r="B328" s="12"/>
      <c r="C328" s="12"/>
      <c r="D328" s="12"/>
      <c r="E328" s="12"/>
      <c r="F328" s="12"/>
    </row>
    <row r="329" spans="1:6" x14ac:dyDescent="0.25">
      <c r="A329" s="12"/>
      <c r="B329" s="12"/>
      <c r="C329" s="12"/>
      <c r="D329" s="12"/>
      <c r="E329" s="12"/>
      <c r="F329" s="12"/>
    </row>
    <row r="330" spans="1:6" x14ac:dyDescent="0.25">
      <c r="A330" s="12"/>
      <c r="B330" s="12"/>
      <c r="C330" s="12"/>
      <c r="D330" s="12"/>
      <c r="E330" s="12"/>
      <c r="F330" s="12"/>
    </row>
    <row r="331" spans="1:6" x14ac:dyDescent="0.25">
      <c r="A331" s="12"/>
      <c r="B331" s="12"/>
      <c r="C331" s="12"/>
      <c r="D331" s="12"/>
      <c r="E331" s="12"/>
      <c r="F331" s="12"/>
    </row>
    <row r="332" spans="1:6" x14ac:dyDescent="0.25">
      <c r="A332" s="12"/>
      <c r="B332" s="12"/>
      <c r="C332" s="12"/>
      <c r="D332" s="12"/>
      <c r="E332" s="12"/>
      <c r="F332" s="12"/>
    </row>
    <row r="333" spans="1:6" x14ac:dyDescent="0.25">
      <c r="A333" s="12"/>
      <c r="B333" s="12"/>
      <c r="C333" s="12"/>
      <c r="D333" s="12"/>
      <c r="E333" s="12"/>
      <c r="F333" s="12"/>
    </row>
    <row r="334" spans="1:6" x14ac:dyDescent="0.25">
      <c r="A334" s="12"/>
      <c r="B334" s="12"/>
      <c r="C334" s="12"/>
      <c r="D334" s="12"/>
      <c r="E334" s="12"/>
      <c r="F334" s="12"/>
    </row>
    <row r="335" spans="1:6" x14ac:dyDescent="0.25">
      <c r="A335" s="12"/>
      <c r="B335" s="12"/>
      <c r="C335" s="12"/>
      <c r="D335" s="12"/>
      <c r="E335" s="12"/>
      <c r="F335" s="12"/>
    </row>
    <row r="336" spans="1:6" x14ac:dyDescent="0.25">
      <c r="A336" s="12"/>
      <c r="B336" s="12"/>
      <c r="C336" s="12"/>
      <c r="D336" s="12"/>
      <c r="E336" s="12"/>
      <c r="F336" s="12"/>
    </row>
    <row r="337" spans="1:6" x14ac:dyDescent="0.25">
      <c r="A337" s="12"/>
      <c r="B337" s="12"/>
      <c r="C337" s="12"/>
      <c r="D337" s="12"/>
      <c r="E337" s="12"/>
      <c r="F337" s="12"/>
    </row>
    <row r="338" spans="1:6" x14ac:dyDescent="0.25">
      <c r="A338" s="12"/>
      <c r="B338" s="12"/>
      <c r="C338" s="12"/>
      <c r="D338" s="12"/>
      <c r="E338" s="12"/>
      <c r="F338" s="12"/>
    </row>
    <row r="339" spans="1:6" x14ac:dyDescent="0.25">
      <c r="A339" s="12"/>
      <c r="B339" s="12"/>
      <c r="C339" s="12"/>
      <c r="D339" s="12"/>
      <c r="E339" s="12"/>
      <c r="F339" s="12"/>
    </row>
    <row r="340" spans="1:6" x14ac:dyDescent="0.25">
      <c r="A340" s="12"/>
      <c r="B340" s="12"/>
      <c r="C340" s="12"/>
      <c r="D340" s="12"/>
      <c r="E340" s="12"/>
      <c r="F340" s="12"/>
    </row>
    <row r="341" spans="1:6" x14ac:dyDescent="0.25">
      <c r="A341" s="12"/>
      <c r="B341" s="12"/>
      <c r="C341" s="12"/>
      <c r="D341" s="12"/>
      <c r="E341" s="12"/>
      <c r="F341" s="12"/>
    </row>
    <row r="342" spans="1:6" x14ac:dyDescent="0.25">
      <c r="A342" s="12"/>
      <c r="B342" s="12"/>
      <c r="C342" s="12"/>
      <c r="D342" s="12"/>
      <c r="E342" s="12"/>
      <c r="F342" s="12"/>
    </row>
    <row r="343" spans="1:6" x14ac:dyDescent="0.25">
      <c r="A343" s="12"/>
      <c r="B343" s="12"/>
      <c r="C343" s="12"/>
      <c r="D343" s="12"/>
      <c r="E343" s="12"/>
      <c r="F343" s="12"/>
    </row>
    <row r="344" spans="1:6" x14ac:dyDescent="0.25">
      <c r="A344" s="12"/>
      <c r="B344" s="12"/>
      <c r="C344" s="12"/>
      <c r="D344" s="12"/>
      <c r="E344" s="12"/>
      <c r="F344" s="12"/>
    </row>
    <row r="345" spans="1:6" x14ac:dyDescent="0.25">
      <c r="A345" s="12"/>
      <c r="B345" s="12"/>
      <c r="C345" s="12"/>
      <c r="D345" s="12"/>
      <c r="E345" s="12"/>
      <c r="F345" s="12"/>
    </row>
    <row r="346" spans="1:6" x14ac:dyDescent="0.25">
      <c r="A346" s="12"/>
      <c r="B346" s="12"/>
      <c r="C346" s="12"/>
      <c r="D346" s="12"/>
      <c r="E346" s="12"/>
      <c r="F346" s="12"/>
    </row>
    <row r="347" spans="1:6" x14ac:dyDescent="0.25">
      <c r="A347" s="12"/>
      <c r="B347" s="12"/>
      <c r="C347" s="12"/>
      <c r="D347" s="12"/>
      <c r="E347" s="12"/>
      <c r="F347" s="12"/>
    </row>
    <row r="348" spans="1:6" x14ac:dyDescent="0.25">
      <c r="A348" s="12"/>
      <c r="B348" s="12"/>
      <c r="C348" s="12"/>
      <c r="D348" s="12"/>
      <c r="E348" s="12"/>
      <c r="F348" s="12"/>
    </row>
    <row r="349" spans="1:6" x14ac:dyDescent="0.25">
      <c r="A349" s="12"/>
      <c r="B349" s="12"/>
      <c r="C349" s="12"/>
      <c r="D349" s="12"/>
      <c r="E349" s="12"/>
      <c r="F349" s="12"/>
    </row>
    <row r="350" spans="1:6" x14ac:dyDescent="0.25">
      <c r="A350" s="12"/>
      <c r="B350" s="12"/>
      <c r="C350" s="12"/>
      <c r="D350" s="12"/>
      <c r="E350" s="12"/>
      <c r="F350" s="12"/>
    </row>
    <row r="351" spans="1:6" x14ac:dyDescent="0.25">
      <c r="A351" s="12"/>
      <c r="B351" s="12"/>
      <c r="C351" s="12"/>
      <c r="D351" s="12"/>
      <c r="E351" s="12"/>
      <c r="F351" s="12"/>
    </row>
    <row r="352" spans="1:6" x14ac:dyDescent="0.25">
      <c r="A352" s="12"/>
      <c r="B352" s="12"/>
      <c r="C352" s="12"/>
      <c r="D352" s="12"/>
      <c r="E352" s="12"/>
      <c r="F352" s="12"/>
    </row>
    <row r="353" spans="1:6" x14ac:dyDescent="0.25">
      <c r="A353" s="12"/>
      <c r="B353" s="12"/>
      <c r="C353" s="12"/>
      <c r="D353" s="12"/>
      <c r="E353" s="12"/>
      <c r="F353" s="12"/>
    </row>
    <row r="354" spans="1:6" x14ac:dyDescent="0.25">
      <c r="A354" s="12"/>
      <c r="B354" s="12"/>
      <c r="C354" s="12"/>
      <c r="D354" s="12"/>
      <c r="E354" s="12"/>
      <c r="F354" s="12"/>
    </row>
    <row r="355" spans="1:6" x14ac:dyDescent="0.25">
      <c r="A355" s="12"/>
      <c r="B355" s="12"/>
      <c r="C355" s="12"/>
      <c r="D355" s="12"/>
      <c r="E355" s="12"/>
      <c r="F355" s="12"/>
    </row>
    <row r="356" spans="1:6" x14ac:dyDescent="0.25">
      <c r="A356" s="12"/>
      <c r="B356" s="12"/>
      <c r="C356" s="12"/>
      <c r="D356" s="12"/>
      <c r="E356" s="12"/>
      <c r="F356" s="12"/>
    </row>
    <row r="357" spans="1:6" x14ac:dyDescent="0.25">
      <c r="A357" s="12"/>
      <c r="B357" s="12"/>
      <c r="C357" s="12"/>
      <c r="D357" s="12"/>
      <c r="E357" s="12"/>
      <c r="F357" s="12"/>
    </row>
    <row r="358" spans="1:6" x14ac:dyDescent="0.25">
      <c r="A358" s="12"/>
      <c r="B358" s="12"/>
      <c r="C358" s="12"/>
      <c r="D358" s="12"/>
      <c r="E358" s="12"/>
      <c r="F358" s="12"/>
    </row>
    <row r="359" spans="1:6" x14ac:dyDescent="0.25">
      <c r="A359" s="12"/>
      <c r="B359" s="12"/>
      <c r="C359" s="12"/>
      <c r="D359" s="12"/>
      <c r="E359" s="12"/>
      <c r="F359" s="12"/>
    </row>
    <row r="360" spans="1:6" x14ac:dyDescent="0.25">
      <c r="A360" s="12"/>
      <c r="B360" s="12"/>
      <c r="C360" s="12"/>
      <c r="D360" s="12"/>
      <c r="E360" s="12"/>
      <c r="F360" s="12"/>
    </row>
    <row r="361" spans="1:6" x14ac:dyDescent="0.25">
      <c r="A361" s="12"/>
      <c r="B361" s="12"/>
      <c r="C361" s="12"/>
      <c r="D361" s="12"/>
      <c r="E361" s="12"/>
      <c r="F361" s="12"/>
    </row>
    <row r="362" spans="1:6" x14ac:dyDescent="0.25">
      <c r="A362" s="12"/>
      <c r="B362" s="12"/>
      <c r="C362" s="12"/>
      <c r="D362" s="12"/>
      <c r="E362" s="12"/>
      <c r="F362" s="12"/>
    </row>
    <row r="363" spans="1:6" x14ac:dyDescent="0.25">
      <c r="A363" s="12"/>
      <c r="B363" s="12"/>
      <c r="C363" s="12"/>
      <c r="D363" s="12"/>
      <c r="E363" s="12"/>
      <c r="F363" s="12"/>
    </row>
    <row r="364" spans="1:6" x14ac:dyDescent="0.25">
      <c r="A364" s="12"/>
      <c r="B364" s="12"/>
      <c r="C364" s="12"/>
      <c r="D364" s="12"/>
      <c r="E364" s="12"/>
      <c r="F364" s="12"/>
    </row>
    <row r="365" spans="1:6" x14ac:dyDescent="0.25">
      <c r="A365" s="12"/>
      <c r="B365" s="12"/>
      <c r="C365" s="12"/>
      <c r="D365" s="12"/>
      <c r="E365" s="12"/>
      <c r="F365" s="12"/>
    </row>
    <row r="366" spans="1:6" x14ac:dyDescent="0.25">
      <c r="A366" s="12"/>
      <c r="B366" s="12"/>
      <c r="C366" s="12"/>
      <c r="D366" s="12"/>
      <c r="E366" s="12"/>
      <c r="F366" s="12"/>
    </row>
    <row r="367" spans="1:6" x14ac:dyDescent="0.25">
      <c r="A367" s="12"/>
      <c r="B367" s="12"/>
      <c r="C367" s="12"/>
      <c r="D367" s="12"/>
      <c r="E367" s="12"/>
      <c r="F367" s="12"/>
    </row>
    <row r="368" spans="1:6" x14ac:dyDescent="0.25">
      <c r="A368" s="12"/>
      <c r="B368" s="12"/>
      <c r="C368" s="12"/>
      <c r="D368" s="12"/>
      <c r="E368" s="12"/>
      <c r="F368" s="12"/>
    </row>
    <row r="369" spans="1:6" x14ac:dyDescent="0.25">
      <c r="A369" s="12"/>
      <c r="B369" s="12"/>
      <c r="C369" s="12"/>
      <c r="D369" s="12"/>
      <c r="E369" s="12"/>
      <c r="F369" s="12"/>
    </row>
    <row r="370" spans="1:6" x14ac:dyDescent="0.25">
      <c r="A370" s="12"/>
      <c r="B370" s="12"/>
      <c r="C370" s="12"/>
      <c r="D370" s="12"/>
      <c r="E370" s="12"/>
      <c r="F370" s="12"/>
    </row>
    <row r="371" spans="1:6" x14ac:dyDescent="0.25">
      <c r="A371" s="12"/>
      <c r="B371" s="12"/>
      <c r="C371" s="12"/>
      <c r="D371" s="12"/>
      <c r="E371" s="12"/>
      <c r="F371" s="12"/>
    </row>
    <row r="372" spans="1:6" x14ac:dyDescent="0.25">
      <c r="A372" s="12"/>
      <c r="B372" s="12"/>
      <c r="C372" s="12"/>
      <c r="D372" s="12"/>
      <c r="E372" s="12"/>
      <c r="F372" s="12"/>
    </row>
    <row r="373" spans="1:6" x14ac:dyDescent="0.25">
      <c r="A373" s="12"/>
      <c r="B373" s="12"/>
      <c r="C373" s="12"/>
      <c r="D373" s="12"/>
      <c r="E373" s="12"/>
      <c r="F373" s="12"/>
    </row>
    <row r="374" spans="1:6" x14ac:dyDescent="0.25">
      <c r="A374" s="12"/>
      <c r="B374" s="12"/>
      <c r="C374" s="12"/>
      <c r="D374" s="12"/>
      <c r="E374" s="12"/>
      <c r="F374" s="12"/>
    </row>
    <row r="375" spans="1:6" x14ac:dyDescent="0.25">
      <c r="A375" s="12"/>
      <c r="B375" s="12"/>
      <c r="C375" s="12"/>
      <c r="D375" s="12"/>
      <c r="E375" s="12"/>
      <c r="F375" s="12"/>
    </row>
    <row r="376" spans="1:6" x14ac:dyDescent="0.25">
      <c r="A376" s="12"/>
      <c r="B376" s="12"/>
      <c r="C376" s="12"/>
      <c r="D376" s="12"/>
      <c r="E376" s="12"/>
      <c r="F376" s="12"/>
    </row>
    <row r="377" spans="1:6" x14ac:dyDescent="0.25">
      <c r="A377" s="12"/>
      <c r="B377" s="12"/>
      <c r="C377" s="12"/>
      <c r="D377" s="12"/>
      <c r="E377" s="12"/>
      <c r="F377" s="12"/>
    </row>
    <row r="378" spans="1:6" x14ac:dyDescent="0.25">
      <c r="A378" s="12"/>
      <c r="B378" s="12"/>
      <c r="C378" s="12"/>
      <c r="D378" s="12"/>
      <c r="E378" s="12"/>
      <c r="F378" s="12"/>
    </row>
    <row r="379" spans="1:6" x14ac:dyDescent="0.25">
      <c r="A379" s="12"/>
      <c r="B379" s="12"/>
      <c r="C379" s="12"/>
      <c r="D379" s="12"/>
      <c r="E379" s="12"/>
      <c r="F379" s="12"/>
    </row>
    <row r="380" spans="1:6" x14ac:dyDescent="0.25">
      <c r="A380" s="12"/>
      <c r="B380" s="12"/>
      <c r="C380" s="12"/>
      <c r="D380" s="12"/>
      <c r="E380" s="12"/>
      <c r="F380" s="12"/>
    </row>
    <row r="381" spans="1:6" x14ac:dyDescent="0.25">
      <c r="A381" s="12"/>
      <c r="B381" s="12"/>
      <c r="C381" s="12"/>
      <c r="D381" s="12"/>
      <c r="E381" s="12"/>
      <c r="F381" s="12"/>
    </row>
    <row r="382" spans="1:6" x14ac:dyDescent="0.25">
      <c r="A382" s="12"/>
      <c r="B382" s="12"/>
      <c r="C382" s="12"/>
      <c r="D382" s="12"/>
      <c r="E382" s="12"/>
      <c r="F382" s="12"/>
    </row>
    <row r="383" spans="1:6" x14ac:dyDescent="0.25">
      <c r="A383" s="12"/>
      <c r="B383" s="12"/>
      <c r="C383" s="12"/>
      <c r="D383" s="12"/>
      <c r="E383" s="12"/>
      <c r="F383" s="12"/>
    </row>
    <row r="384" spans="1:6" x14ac:dyDescent="0.25">
      <c r="A384" s="12"/>
      <c r="B384" s="12"/>
      <c r="C384" s="12"/>
      <c r="D384" s="12"/>
      <c r="E384" s="12"/>
      <c r="F384" s="12"/>
    </row>
    <row r="385" spans="1:6" x14ac:dyDescent="0.25">
      <c r="A385" s="12"/>
      <c r="B385" s="12"/>
      <c r="C385" s="12"/>
      <c r="D385" s="12"/>
      <c r="E385" s="12"/>
      <c r="F385" s="12"/>
    </row>
    <row r="386" spans="1:6" x14ac:dyDescent="0.25">
      <c r="A386" s="12"/>
      <c r="B386" s="12"/>
      <c r="C386" s="12"/>
      <c r="D386" s="12"/>
      <c r="E386" s="12"/>
      <c r="F386" s="12"/>
    </row>
    <row r="387" spans="1:6" x14ac:dyDescent="0.25">
      <c r="A387" s="12"/>
      <c r="B387" s="12"/>
      <c r="C387" s="12"/>
      <c r="D387" s="12"/>
      <c r="E387" s="12"/>
      <c r="F387" s="12"/>
    </row>
    <row r="388" spans="1:6" x14ac:dyDescent="0.25">
      <c r="A388" s="12"/>
      <c r="B388" s="12"/>
      <c r="C388" s="12"/>
      <c r="D388" s="12"/>
      <c r="E388" s="12"/>
      <c r="F388" s="12"/>
    </row>
    <row r="389" spans="1:6" x14ac:dyDescent="0.25">
      <c r="A389" s="12"/>
      <c r="B389" s="12"/>
      <c r="C389" s="12"/>
      <c r="D389" s="12"/>
      <c r="E389" s="12"/>
      <c r="F389" s="12"/>
    </row>
    <row r="390" spans="1:6" x14ac:dyDescent="0.25">
      <c r="A390" s="12"/>
      <c r="B390" s="12"/>
      <c r="C390" s="12"/>
      <c r="D390" s="12"/>
      <c r="E390" s="12"/>
      <c r="F390" s="12"/>
    </row>
    <row r="391" spans="1:6" x14ac:dyDescent="0.25">
      <c r="A391" s="12"/>
      <c r="B391" s="12"/>
      <c r="C391" s="12"/>
      <c r="D391" s="12"/>
      <c r="E391" s="12"/>
      <c r="F391" s="12"/>
    </row>
    <row r="392" spans="1:6" x14ac:dyDescent="0.25">
      <c r="A392" s="12"/>
      <c r="B392" s="12"/>
      <c r="C392" s="12"/>
      <c r="D392" s="12"/>
      <c r="E392" s="12"/>
      <c r="F392" s="12"/>
    </row>
    <row r="393" spans="1:6" x14ac:dyDescent="0.25">
      <c r="A393" s="12"/>
      <c r="B393" s="12"/>
      <c r="C393" s="12"/>
      <c r="D393" s="12"/>
      <c r="E393" s="12"/>
      <c r="F393" s="12"/>
    </row>
    <row r="394" spans="1:6" x14ac:dyDescent="0.25">
      <c r="A394" s="12"/>
      <c r="B394" s="12"/>
      <c r="C394" s="12"/>
      <c r="D394" s="12"/>
      <c r="E394" s="12"/>
      <c r="F394" s="12"/>
    </row>
    <row r="395" spans="1:6" x14ac:dyDescent="0.25">
      <c r="A395" s="12"/>
      <c r="B395" s="12"/>
      <c r="C395" s="12"/>
      <c r="D395" s="12"/>
      <c r="E395" s="12"/>
      <c r="F395" s="12"/>
    </row>
    <row r="396" spans="1:6" x14ac:dyDescent="0.25">
      <c r="A396" s="12"/>
      <c r="B396" s="12"/>
      <c r="C396" s="12"/>
      <c r="D396" s="12"/>
      <c r="E396" s="12"/>
      <c r="F396" s="12"/>
    </row>
    <row r="397" spans="1:6" x14ac:dyDescent="0.25">
      <c r="A397" s="12"/>
      <c r="B397" s="12"/>
      <c r="C397" s="12"/>
      <c r="D397" s="12"/>
      <c r="E397" s="12"/>
      <c r="F397" s="12"/>
    </row>
    <row r="398" spans="1:6" x14ac:dyDescent="0.25">
      <c r="A398" s="12"/>
      <c r="B398" s="12"/>
      <c r="C398" s="12"/>
      <c r="D398" s="12"/>
      <c r="E398" s="12"/>
      <c r="F398" s="12"/>
    </row>
    <row r="399" spans="1:6" x14ac:dyDescent="0.25">
      <c r="A399" s="12"/>
      <c r="B399" s="12"/>
      <c r="C399" s="12"/>
      <c r="D399" s="12"/>
      <c r="E399" s="12"/>
      <c r="F399" s="12"/>
    </row>
    <row r="400" spans="1:6" x14ac:dyDescent="0.25">
      <c r="A400" s="12"/>
      <c r="B400" s="12"/>
      <c r="C400" s="12"/>
      <c r="D400" s="12"/>
      <c r="E400" s="12"/>
      <c r="F400" s="12"/>
    </row>
    <row r="401" spans="1:6" x14ac:dyDescent="0.25">
      <c r="A401" s="12"/>
      <c r="B401" s="12"/>
      <c r="C401" s="12"/>
      <c r="D401" s="12"/>
      <c r="E401" s="12"/>
      <c r="F401" s="12"/>
    </row>
    <row r="402" spans="1:6" x14ac:dyDescent="0.25">
      <c r="A402" s="12"/>
      <c r="B402" s="12"/>
      <c r="C402" s="12"/>
      <c r="D402" s="12"/>
      <c r="E402" s="12"/>
      <c r="F402" s="12"/>
    </row>
    <row r="403" spans="1:6" x14ac:dyDescent="0.25">
      <c r="A403" s="12"/>
      <c r="B403" s="12"/>
      <c r="C403" s="12"/>
      <c r="D403" s="12"/>
      <c r="E403" s="12"/>
      <c r="F403" s="12"/>
    </row>
    <row r="404" spans="1:6" x14ac:dyDescent="0.25">
      <c r="A404" s="12"/>
      <c r="B404" s="12"/>
      <c r="C404" s="12"/>
      <c r="D404" s="12"/>
      <c r="E404" s="12"/>
      <c r="F404" s="12"/>
    </row>
    <row r="405" spans="1:6" x14ac:dyDescent="0.25">
      <c r="A405" s="12"/>
      <c r="B405" s="12"/>
      <c r="C405" s="12"/>
      <c r="D405" s="12"/>
      <c r="E405" s="12"/>
      <c r="F405" s="12"/>
    </row>
    <row r="406" spans="1:6" x14ac:dyDescent="0.25">
      <c r="A406" s="12"/>
      <c r="B406" s="12"/>
      <c r="C406" s="12"/>
      <c r="D406" s="12"/>
      <c r="E406" s="12"/>
      <c r="F406" s="12"/>
    </row>
    <row r="407" spans="1:6" x14ac:dyDescent="0.25">
      <c r="A407" s="12"/>
      <c r="B407" s="12"/>
      <c r="C407" s="12"/>
      <c r="D407" s="12"/>
      <c r="E407" s="12"/>
      <c r="F407" s="12"/>
    </row>
    <row r="408" spans="1:6" x14ac:dyDescent="0.25">
      <c r="A408" s="12"/>
      <c r="B408" s="12"/>
      <c r="C408" s="12"/>
      <c r="D408" s="12"/>
      <c r="E408" s="12"/>
      <c r="F408" s="12"/>
    </row>
    <row r="409" spans="1:6" x14ac:dyDescent="0.25">
      <c r="A409" s="12"/>
      <c r="B409" s="12"/>
      <c r="C409" s="12"/>
      <c r="D409" s="12"/>
      <c r="E409" s="12"/>
      <c r="F409" s="12"/>
    </row>
    <row r="410" spans="1:6" x14ac:dyDescent="0.25">
      <c r="A410" s="12"/>
      <c r="B410" s="12"/>
      <c r="C410" s="12"/>
      <c r="D410" s="12"/>
      <c r="E410" s="12"/>
      <c r="F410" s="12"/>
    </row>
    <row r="411" spans="1:6" x14ac:dyDescent="0.25">
      <c r="A411" s="12"/>
      <c r="B411" s="12"/>
      <c r="C411" s="12"/>
      <c r="D411" s="12"/>
      <c r="E411" s="12"/>
      <c r="F411" s="12"/>
    </row>
    <row r="412" spans="1:6" x14ac:dyDescent="0.25">
      <c r="A412" s="12"/>
      <c r="B412" s="12"/>
      <c r="C412" s="12"/>
      <c r="D412" s="12"/>
      <c r="E412" s="12"/>
      <c r="F412" s="12"/>
    </row>
    <row r="413" spans="1:6" x14ac:dyDescent="0.25">
      <c r="A413" s="12"/>
      <c r="B413" s="12"/>
      <c r="C413" s="12"/>
      <c r="D413" s="12"/>
      <c r="E413" s="12"/>
      <c r="F413" s="12"/>
    </row>
    <row r="414" spans="1:6" x14ac:dyDescent="0.25">
      <c r="A414" s="12"/>
      <c r="B414" s="12"/>
      <c r="C414" s="12"/>
      <c r="D414" s="12"/>
      <c r="E414" s="12"/>
      <c r="F414" s="12"/>
    </row>
    <row r="415" spans="1:6" x14ac:dyDescent="0.25">
      <c r="A415" s="12"/>
      <c r="B415" s="12"/>
      <c r="C415" s="12"/>
      <c r="D415" s="12"/>
      <c r="E415" s="12"/>
      <c r="F415" s="12"/>
    </row>
    <row r="416" spans="1:6" x14ac:dyDescent="0.25">
      <c r="A416" s="12"/>
      <c r="B416" s="12"/>
      <c r="C416" s="12"/>
      <c r="D416" s="12"/>
      <c r="E416" s="12"/>
      <c r="F416" s="12"/>
    </row>
    <row r="417" spans="1:6" x14ac:dyDescent="0.25">
      <c r="A417" s="12"/>
      <c r="B417" s="12"/>
      <c r="C417" s="12"/>
      <c r="D417" s="12"/>
      <c r="E417" s="12"/>
      <c r="F417" s="12"/>
    </row>
    <row r="418" spans="1:6" x14ac:dyDescent="0.25">
      <c r="A418" s="12"/>
      <c r="B418" s="12"/>
      <c r="C418" s="12"/>
      <c r="D418" s="12"/>
      <c r="E418" s="12"/>
      <c r="F418" s="12"/>
    </row>
    <row r="419" spans="1:6" x14ac:dyDescent="0.25">
      <c r="A419" s="12"/>
      <c r="B419" s="12"/>
      <c r="C419" s="12"/>
      <c r="D419" s="12"/>
      <c r="E419" s="12"/>
      <c r="F419" s="12"/>
    </row>
    <row r="420" spans="1:6" x14ac:dyDescent="0.25">
      <c r="A420" s="12"/>
      <c r="B420" s="12"/>
      <c r="C420" s="12"/>
      <c r="D420" s="12"/>
      <c r="E420" s="12"/>
      <c r="F420" s="12"/>
    </row>
    <row r="421" spans="1:6" x14ac:dyDescent="0.25">
      <c r="A421" s="12"/>
      <c r="B421" s="12"/>
      <c r="C421" s="12"/>
      <c r="D421" s="12"/>
      <c r="E421" s="12"/>
      <c r="F421" s="12"/>
    </row>
    <row r="422" spans="1:6" x14ac:dyDescent="0.25">
      <c r="A422" s="12"/>
      <c r="B422" s="12"/>
      <c r="C422" s="12"/>
      <c r="D422" s="12"/>
      <c r="E422" s="12"/>
      <c r="F422" s="12"/>
    </row>
    <row r="423" spans="1:6" x14ac:dyDescent="0.25">
      <c r="A423" s="12"/>
      <c r="B423" s="12"/>
      <c r="C423" s="12"/>
      <c r="D423" s="12"/>
      <c r="E423" s="12"/>
      <c r="F423" s="12"/>
    </row>
    <row r="424" spans="1:6" x14ac:dyDescent="0.25">
      <c r="A424" s="12"/>
      <c r="B424" s="12"/>
      <c r="C424" s="12"/>
      <c r="D424" s="12"/>
      <c r="E424" s="12"/>
      <c r="F424" s="12"/>
    </row>
    <row r="425" spans="1:6" x14ac:dyDescent="0.25">
      <c r="A425" s="12"/>
      <c r="B425" s="12"/>
      <c r="C425" s="12"/>
      <c r="D425" s="12"/>
      <c r="E425" s="12"/>
      <c r="F425" s="12"/>
    </row>
    <row r="426" spans="1:6" x14ac:dyDescent="0.25">
      <c r="A426" s="12"/>
      <c r="B426" s="12"/>
      <c r="C426" s="12"/>
      <c r="D426" s="12"/>
      <c r="E426" s="12"/>
      <c r="F426" s="12"/>
    </row>
    <row r="427" spans="1:6" x14ac:dyDescent="0.25">
      <c r="A427" s="12"/>
      <c r="B427" s="12"/>
      <c r="C427" s="12"/>
      <c r="D427" s="12"/>
      <c r="E427" s="12"/>
      <c r="F427" s="12"/>
    </row>
    <row r="428" spans="1:6" x14ac:dyDescent="0.25">
      <c r="A428" s="12"/>
      <c r="B428" s="12"/>
      <c r="C428" s="12"/>
      <c r="D428" s="12"/>
      <c r="E428" s="12"/>
      <c r="F428" s="12"/>
    </row>
    <row r="429" spans="1:6" x14ac:dyDescent="0.25">
      <c r="A429" s="12"/>
      <c r="B429" s="12"/>
      <c r="C429" s="12"/>
      <c r="D429" s="12"/>
      <c r="E429" s="12"/>
      <c r="F429" s="12"/>
    </row>
    <row r="430" spans="1:6" x14ac:dyDescent="0.25">
      <c r="A430" s="12"/>
      <c r="B430" s="12"/>
      <c r="C430" s="12"/>
      <c r="D430" s="12"/>
      <c r="E430" s="12"/>
      <c r="F430" s="12"/>
    </row>
    <row r="431" spans="1:6" x14ac:dyDescent="0.25">
      <c r="A431" s="12"/>
      <c r="B431" s="12"/>
      <c r="C431" s="12"/>
      <c r="D431" s="12"/>
      <c r="E431" s="12"/>
      <c r="F431" s="12"/>
    </row>
    <row r="432" spans="1:6" x14ac:dyDescent="0.25">
      <c r="A432" s="12"/>
      <c r="B432" s="12"/>
      <c r="C432" s="12"/>
      <c r="D432" s="12"/>
      <c r="E432" s="12"/>
      <c r="F432" s="12"/>
    </row>
    <row r="433" spans="1:6" x14ac:dyDescent="0.25">
      <c r="A433" s="12"/>
      <c r="B433" s="12"/>
      <c r="C433" s="12"/>
      <c r="D433" s="12"/>
      <c r="E433" s="12"/>
      <c r="F433" s="12"/>
    </row>
    <row r="434" spans="1:6" x14ac:dyDescent="0.25">
      <c r="A434" s="12"/>
      <c r="B434" s="12"/>
      <c r="C434" s="12"/>
      <c r="D434" s="12"/>
      <c r="E434" s="12"/>
      <c r="F434" s="12"/>
    </row>
    <row r="435" spans="1:6" x14ac:dyDescent="0.25">
      <c r="A435" s="12"/>
      <c r="B435" s="12"/>
      <c r="C435" s="12"/>
      <c r="D435" s="12"/>
      <c r="E435" s="12"/>
      <c r="F435" s="12"/>
    </row>
    <row r="436" spans="1:6" x14ac:dyDescent="0.25">
      <c r="A436" s="12"/>
      <c r="B436" s="12"/>
      <c r="C436" s="12"/>
      <c r="D436" s="12"/>
      <c r="E436" s="12"/>
      <c r="F436" s="12"/>
    </row>
    <row r="437" spans="1:6" x14ac:dyDescent="0.25">
      <c r="A437" s="12"/>
      <c r="B437" s="12"/>
      <c r="C437" s="12"/>
      <c r="D437" s="12"/>
      <c r="E437" s="12"/>
      <c r="F437" s="12"/>
    </row>
    <row r="438" spans="1:6" x14ac:dyDescent="0.25">
      <c r="A438" s="12"/>
      <c r="B438" s="12"/>
      <c r="C438" s="12"/>
      <c r="D438" s="12"/>
      <c r="E438" s="12"/>
      <c r="F438" s="12"/>
    </row>
    <row r="439" spans="1:6" x14ac:dyDescent="0.25">
      <c r="A439" s="12"/>
      <c r="B439" s="12"/>
      <c r="C439" s="12"/>
      <c r="D439" s="12"/>
      <c r="E439" s="12"/>
      <c r="F439" s="12"/>
    </row>
    <row r="440" spans="1:6" x14ac:dyDescent="0.25">
      <c r="A440" s="12"/>
      <c r="B440" s="12"/>
      <c r="C440" s="12"/>
      <c r="D440" s="12"/>
      <c r="E440" s="12"/>
      <c r="F440" s="12"/>
    </row>
    <row r="441" spans="1:6" x14ac:dyDescent="0.25">
      <c r="A441" s="12"/>
      <c r="B441" s="12"/>
      <c r="C441" s="12"/>
      <c r="D441" s="12"/>
      <c r="E441" s="12"/>
      <c r="F441" s="12"/>
    </row>
    <row r="442" spans="1:6" x14ac:dyDescent="0.25">
      <c r="A442" s="12"/>
      <c r="B442" s="12"/>
      <c r="C442" s="12"/>
      <c r="D442" s="12"/>
      <c r="E442" s="12"/>
      <c r="F442" s="12"/>
    </row>
    <row r="443" spans="1:6" x14ac:dyDescent="0.25">
      <c r="A443" s="12"/>
      <c r="B443" s="12"/>
      <c r="C443" s="12"/>
      <c r="D443" s="12"/>
      <c r="E443" s="12"/>
      <c r="F443" s="12"/>
    </row>
    <row r="444" spans="1:6" x14ac:dyDescent="0.25">
      <c r="A444" s="12"/>
      <c r="B444" s="12"/>
      <c r="C444" s="12"/>
      <c r="D444" s="12"/>
      <c r="E444" s="12"/>
      <c r="F444" s="12"/>
    </row>
    <row r="445" spans="1:6" x14ac:dyDescent="0.25">
      <c r="A445" s="12"/>
      <c r="B445" s="12"/>
      <c r="C445" s="12"/>
      <c r="D445" s="12"/>
      <c r="E445" s="12"/>
      <c r="F445" s="12"/>
    </row>
    <row r="446" spans="1:6" x14ac:dyDescent="0.25">
      <c r="A446" s="12"/>
      <c r="B446" s="12"/>
      <c r="C446" s="12"/>
      <c r="D446" s="12"/>
      <c r="E446" s="12"/>
      <c r="F446" s="12"/>
    </row>
    <row r="447" spans="1:6" x14ac:dyDescent="0.25">
      <c r="A447" s="12"/>
      <c r="B447" s="12"/>
      <c r="C447" s="12"/>
      <c r="D447" s="12"/>
      <c r="E447" s="12"/>
      <c r="F447" s="12"/>
    </row>
    <row r="448" spans="1:6" x14ac:dyDescent="0.25">
      <c r="A448" s="12"/>
      <c r="B448" s="12"/>
      <c r="C448" s="12"/>
      <c r="D448" s="12"/>
      <c r="E448" s="12"/>
      <c r="F448" s="12"/>
    </row>
    <row r="449" spans="1:6" x14ac:dyDescent="0.25">
      <c r="A449" s="12"/>
      <c r="B449" s="12"/>
      <c r="C449" s="12"/>
      <c r="D449" s="12"/>
      <c r="E449" s="12"/>
      <c r="F449" s="12"/>
    </row>
    <row r="450" spans="1:6" x14ac:dyDescent="0.25">
      <c r="A450" s="12"/>
      <c r="B450" s="12"/>
      <c r="C450" s="12"/>
      <c r="D450" s="12"/>
      <c r="E450" s="12"/>
      <c r="F450" s="12"/>
    </row>
    <row r="451" spans="1:6" x14ac:dyDescent="0.25">
      <c r="A451" s="12"/>
      <c r="B451" s="12"/>
      <c r="C451" s="12"/>
      <c r="D451" s="12"/>
      <c r="E451" s="12"/>
      <c r="F451" s="12"/>
    </row>
    <row r="452" spans="1:6" x14ac:dyDescent="0.25">
      <c r="A452" s="12"/>
      <c r="B452" s="12"/>
      <c r="C452" s="12"/>
      <c r="D452" s="12"/>
      <c r="E452" s="12"/>
      <c r="F452" s="12"/>
    </row>
    <row r="453" spans="1:6" x14ac:dyDescent="0.25">
      <c r="A453" s="12"/>
      <c r="B453" s="12"/>
      <c r="C453" s="12"/>
      <c r="D453" s="12"/>
      <c r="E453" s="12"/>
      <c r="F453" s="12"/>
    </row>
    <row r="454" spans="1:6" x14ac:dyDescent="0.25">
      <c r="A454" s="12"/>
      <c r="B454" s="12"/>
      <c r="C454" s="12"/>
      <c r="D454" s="12"/>
      <c r="E454" s="12"/>
      <c r="F454" s="12"/>
    </row>
    <row r="455" spans="1:6" x14ac:dyDescent="0.25">
      <c r="A455" s="12"/>
      <c r="B455" s="12"/>
      <c r="C455" s="12"/>
      <c r="D455" s="12"/>
      <c r="E455" s="12"/>
      <c r="F455" s="12"/>
    </row>
    <row r="456" spans="1:6" x14ac:dyDescent="0.25">
      <c r="A456" s="12"/>
      <c r="B456" s="12"/>
      <c r="C456" s="12"/>
      <c r="D456" s="12"/>
      <c r="E456" s="12"/>
      <c r="F456" s="12"/>
    </row>
    <row r="457" spans="1:6" x14ac:dyDescent="0.25">
      <c r="A457" s="12"/>
      <c r="B457" s="12"/>
      <c r="C457" s="12"/>
      <c r="D457" s="12"/>
      <c r="E457" s="12"/>
      <c r="F457" s="12"/>
    </row>
    <row r="458" spans="1:6" x14ac:dyDescent="0.25">
      <c r="A458" s="12"/>
      <c r="B458" s="12"/>
      <c r="C458" s="12"/>
      <c r="D458" s="12"/>
      <c r="E458" s="12"/>
      <c r="F458" s="12"/>
    </row>
    <row r="459" spans="1:6" x14ac:dyDescent="0.25">
      <c r="A459" s="12"/>
      <c r="B459" s="12"/>
      <c r="C459" s="12"/>
      <c r="D459" s="12"/>
      <c r="E459" s="12"/>
      <c r="F459" s="12"/>
    </row>
    <row r="460" spans="1:6" x14ac:dyDescent="0.25">
      <c r="A460" s="12"/>
      <c r="B460" s="12"/>
      <c r="C460" s="12"/>
      <c r="D460" s="12"/>
      <c r="E460" s="12"/>
      <c r="F460" s="12"/>
    </row>
    <row r="461" spans="1:6" x14ac:dyDescent="0.25">
      <c r="A461" s="12"/>
      <c r="B461" s="12"/>
      <c r="C461" s="12"/>
      <c r="D461" s="12"/>
      <c r="E461" s="12"/>
      <c r="F461" s="12"/>
    </row>
    <row r="462" spans="1:6" x14ac:dyDescent="0.25">
      <c r="A462" s="12"/>
      <c r="B462" s="12"/>
      <c r="C462" s="12"/>
      <c r="D462" s="12"/>
      <c r="E462" s="12"/>
      <c r="F462" s="12"/>
    </row>
    <row r="463" spans="1:6" x14ac:dyDescent="0.25">
      <c r="A463" s="12"/>
      <c r="B463" s="12"/>
      <c r="C463" s="12"/>
      <c r="D463" s="12"/>
      <c r="E463" s="12"/>
      <c r="F463" s="12"/>
    </row>
    <row r="464" spans="1:6" x14ac:dyDescent="0.25">
      <c r="A464" s="12"/>
      <c r="B464" s="12"/>
      <c r="C464" s="12"/>
      <c r="D464" s="12"/>
      <c r="E464" s="12"/>
      <c r="F464" s="12"/>
    </row>
    <row r="465" spans="1:6" x14ac:dyDescent="0.25">
      <c r="A465" s="12"/>
      <c r="B465" s="12"/>
      <c r="C465" s="12"/>
      <c r="D465" s="12"/>
      <c r="E465" s="12"/>
      <c r="F465" s="12"/>
    </row>
    <row r="466" spans="1:6" x14ac:dyDescent="0.25">
      <c r="A466" s="12"/>
      <c r="B466" s="12"/>
      <c r="C466" s="12"/>
      <c r="D466" s="12"/>
      <c r="E466" s="12"/>
      <c r="F466" s="12"/>
    </row>
    <row r="467" spans="1:6" x14ac:dyDescent="0.25">
      <c r="A467" s="12"/>
      <c r="B467" s="12"/>
      <c r="C467" s="12"/>
      <c r="D467" s="12"/>
      <c r="E467" s="12"/>
      <c r="F467" s="12"/>
    </row>
    <row r="468" spans="1:6" x14ac:dyDescent="0.25">
      <c r="A468" s="12"/>
      <c r="B468" s="12"/>
      <c r="C468" s="12"/>
      <c r="D468" s="12"/>
      <c r="E468" s="12"/>
      <c r="F468" s="12"/>
    </row>
    <row r="469" spans="1:6" x14ac:dyDescent="0.25">
      <c r="A469" s="12"/>
      <c r="B469" s="12"/>
      <c r="C469" s="12"/>
      <c r="D469" s="12"/>
      <c r="E469" s="12"/>
      <c r="F469" s="12"/>
    </row>
    <row r="470" spans="1:6" x14ac:dyDescent="0.25">
      <c r="A470" s="12"/>
      <c r="B470" s="12"/>
      <c r="C470" s="12"/>
      <c r="D470" s="12"/>
      <c r="E470" s="12"/>
      <c r="F470" s="12"/>
    </row>
    <row r="471" spans="1:6" x14ac:dyDescent="0.25">
      <c r="A471" s="12"/>
      <c r="B471" s="12"/>
      <c r="C471" s="12"/>
      <c r="D471" s="12"/>
      <c r="E471" s="12"/>
      <c r="F471" s="12"/>
    </row>
    <row r="472" spans="1:6" x14ac:dyDescent="0.25">
      <c r="A472" s="12"/>
      <c r="B472" s="12"/>
      <c r="C472" s="12"/>
      <c r="D472" s="12"/>
      <c r="E472" s="12"/>
      <c r="F472" s="12"/>
    </row>
    <row r="473" spans="1:6" x14ac:dyDescent="0.25">
      <c r="A473" s="12"/>
      <c r="B473" s="12"/>
      <c r="C473" s="12"/>
      <c r="D473" s="12"/>
      <c r="E473" s="12"/>
      <c r="F473" s="12"/>
    </row>
    <row r="474" spans="1:6" x14ac:dyDescent="0.25">
      <c r="A474" s="12"/>
      <c r="B474" s="12"/>
      <c r="C474" s="12"/>
      <c r="D474" s="12"/>
      <c r="E474" s="12"/>
      <c r="F474" s="12"/>
    </row>
    <row r="475" spans="1:6" x14ac:dyDescent="0.25">
      <c r="A475" s="12"/>
      <c r="B475" s="12"/>
      <c r="C475" s="12"/>
      <c r="D475" s="12"/>
      <c r="E475" s="12"/>
      <c r="F475" s="12"/>
    </row>
    <row r="476" spans="1:6" x14ac:dyDescent="0.25">
      <c r="A476" s="12"/>
      <c r="B476" s="12"/>
      <c r="C476" s="12"/>
      <c r="D476" s="12"/>
      <c r="E476" s="12"/>
      <c r="F476" s="12"/>
    </row>
    <row r="477" spans="1:6" x14ac:dyDescent="0.25">
      <c r="A477" s="12"/>
      <c r="B477" s="12"/>
      <c r="C477" s="12"/>
      <c r="D477" s="12"/>
      <c r="E477" s="12"/>
      <c r="F477" s="12"/>
    </row>
    <row r="478" spans="1:6" x14ac:dyDescent="0.25">
      <c r="A478" s="12"/>
      <c r="B478" s="12"/>
      <c r="C478" s="12"/>
      <c r="D478" s="12"/>
      <c r="E478" s="12"/>
      <c r="F478" s="12"/>
    </row>
    <row r="479" spans="1:6" x14ac:dyDescent="0.25">
      <c r="A479" s="12"/>
      <c r="B479" s="12"/>
      <c r="C479" s="12"/>
      <c r="D479" s="12"/>
      <c r="E479" s="12"/>
      <c r="F479" s="12"/>
    </row>
    <row r="480" spans="1:6" x14ac:dyDescent="0.25">
      <c r="A480" s="12"/>
      <c r="B480" s="12"/>
      <c r="C480" s="12"/>
      <c r="D480" s="12"/>
      <c r="E480" s="12"/>
      <c r="F480" s="12"/>
    </row>
    <row r="481" spans="1:6" x14ac:dyDescent="0.25">
      <c r="A481" s="12"/>
      <c r="B481" s="12"/>
      <c r="C481" s="12"/>
      <c r="D481" s="12"/>
      <c r="E481" s="12"/>
      <c r="F481" s="12"/>
    </row>
    <row r="482" spans="1:6" x14ac:dyDescent="0.25">
      <c r="A482" s="12"/>
      <c r="B482" s="12"/>
      <c r="C482" s="12"/>
      <c r="D482" s="12"/>
      <c r="E482" s="12"/>
      <c r="F482" s="12"/>
    </row>
    <row r="483" spans="1:6" x14ac:dyDescent="0.25">
      <c r="A483" s="12"/>
      <c r="B483" s="12"/>
      <c r="C483" s="12"/>
      <c r="D483" s="12"/>
      <c r="E483" s="12"/>
      <c r="F483" s="12"/>
    </row>
    <row r="484" spans="1:6" x14ac:dyDescent="0.25">
      <c r="A484" s="12"/>
      <c r="B484" s="12"/>
      <c r="C484" s="12"/>
      <c r="D484" s="12"/>
      <c r="E484" s="12"/>
      <c r="F484" s="12"/>
    </row>
    <row r="485" spans="1:6" x14ac:dyDescent="0.25">
      <c r="A485" s="12"/>
      <c r="B485" s="12"/>
      <c r="C485" s="12"/>
      <c r="D485" s="12"/>
      <c r="E485" s="12"/>
      <c r="F485" s="12"/>
    </row>
    <row r="486" spans="1:6" x14ac:dyDescent="0.25">
      <c r="A486" s="12"/>
      <c r="B486" s="12"/>
      <c r="C486" s="12"/>
      <c r="D486" s="12"/>
      <c r="E486" s="12"/>
      <c r="F486" s="12"/>
    </row>
    <row r="487" spans="1:6" x14ac:dyDescent="0.25">
      <c r="A487" s="12"/>
      <c r="B487" s="12"/>
      <c r="C487" s="12"/>
      <c r="D487" s="12"/>
      <c r="E487" s="12"/>
      <c r="F487" s="12"/>
    </row>
    <row r="488" spans="1:6" x14ac:dyDescent="0.25">
      <c r="A488" s="12"/>
      <c r="B488" s="12"/>
      <c r="C488" s="12"/>
      <c r="D488" s="12"/>
      <c r="E488" s="12"/>
      <c r="F488" s="12"/>
    </row>
    <row r="489" spans="1:6" x14ac:dyDescent="0.25">
      <c r="A489" s="12"/>
      <c r="B489" s="12"/>
      <c r="C489" s="12"/>
      <c r="D489" s="12"/>
      <c r="E489" s="12"/>
      <c r="F489" s="12"/>
    </row>
    <row r="490" spans="1:6" x14ac:dyDescent="0.25">
      <c r="A490" s="12"/>
      <c r="B490" s="12"/>
      <c r="C490" s="12"/>
      <c r="D490" s="12"/>
      <c r="E490" s="12"/>
      <c r="F490" s="12"/>
    </row>
    <row r="491" spans="1:6" x14ac:dyDescent="0.25">
      <c r="A491" s="12"/>
      <c r="B491" s="12"/>
      <c r="C491" s="12"/>
      <c r="D491" s="12"/>
      <c r="E491" s="12"/>
      <c r="F491" s="12"/>
    </row>
    <row r="492" spans="1:6" x14ac:dyDescent="0.25">
      <c r="A492" s="12"/>
      <c r="B492" s="12"/>
      <c r="C492" s="12"/>
      <c r="D492" s="12"/>
      <c r="E492" s="12"/>
      <c r="F492" s="12"/>
    </row>
    <row r="493" spans="1:6" x14ac:dyDescent="0.25">
      <c r="A493" s="12"/>
      <c r="B493" s="12"/>
      <c r="C493" s="12"/>
      <c r="D493" s="12"/>
      <c r="E493" s="12"/>
      <c r="F493" s="12"/>
    </row>
    <row r="494" spans="1:6" x14ac:dyDescent="0.25">
      <c r="A494" s="12"/>
      <c r="B494" s="12"/>
      <c r="C494" s="12"/>
      <c r="D494" s="12"/>
      <c r="E494" s="12"/>
      <c r="F494" s="12"/>
    </row>
    <row r="495" spans="1:6" x14ac:dyDescent="0.25">
      <c r="A495" s="12"/>
      <c r="B495" s="12"/>
      <c r="C495" s="12"/>
      <c r="D495" s="12"/>
      <c r="E495" s="12"/>
      <c r="F495" s="12"/>
    </row>
    <row r="496" spans="1:6" x14ac:dyDescent="0.25">
      <c r="A496" s="12"/>
      <c r="B496" s="12"/>
      <c r="C496" s="12"/>
      <c r="D496" s="12"/>
      <c r="E496" s="12"/>
      <c r="F496" s="12"/>
    </row>
    <row r="497" spans="1:6" x14ac:dyDescent="0.25">
      <c r="A497" s="12"/>
      <c r="B497" s="12"/>
      <c r="C497" s="12"/>
      <c r="D497" s="12"/>
      <c r="E497" s="12"/>
      <c r="F497" s="12"/>
    </row>
    <row r="498" spans="1:6" x14ac:dyDescent="0.25">
      <c r="A498" s="12"/>
      <c r="B498" s="12"/>
      <c r="C498" s="12"/>
      <c r="D498" s="12"/>
      <c r="E498" s="12"/>
      <c r="F498" s="12"/>
    </row>
    <row r="499" spans="1:6" x14ac:dyDescent="0.25">
      <c r="A499" s="12"/>
      <c r="B499" s="12"/>
      <c r="C499" s="12"/>
      <c r="D499" s="12"/>
      <c r="E499" s="12"/>
      <c r="F499" s="12"/>
    </row>
    <row r="500" spans="1:6" x14ac:dyDescent="0.25">
      <c r="A500" s="12"/>
      <c r="B500" s="12"/>
      <c r="C500" s="12"/>
      <c r="D500" s="12"/>
      <c r="E500" s="12"/>
      <c r="F500" s="12"/>
    </row>
    <row r="501" spans="1:6" x14ac:dyDescent="0.25">
      <c r="A501" s="12"/>
      <c r="B501" s="12"/>
      <c r="C501" s="12"/>
      <c r="D501" s="12"/>
      <c r="E501" s="12"/>
      <c r="F501" s="12"/>
    </row>
    <row r="502" spans="1:6" x14ac:dyDescent="0.25">
      <c r="A502" s="12"/>
      <c r="B502" s="12"/>
      <c r="C502" s="12"/>
      <c r="D502" s="12"/>
      <c r="E502" s="12"/>
      <c r="F502" s="12"/>
    </row>
    <row r="503" spans="1:6" x14ac:dyDescent="0.25">
      <c r="A503" s="12"/>
      <c r="B503" s="12"/>
      <c r="C503" s="12"/>
      <c r="D503" s="12"/>
      <c r="E503" s="12"/>
      <c r="F503" s="12"/>
    </row>
    <row r="504" spans="1:6" x14ac:dyDescent="0.25">
      <c r="A504" s="12"/>
      <c r="B504" s="12"/>
      <c r="C504" s="12"/>
      <c r="D504" s="12"/>
      <c r="E504" s="12"/>
      <c r="F504" s="12"/>
    </row>
    <row r="505" spans="1:6" x14ac:dyDescent="0.25">
      <c r="A505" s="12"/>
      <c r="B505" s="12"/>
      <c r="C505" s="12"/>
      <c r="D505" s="12"/>
      <c r="E505" s="12"/>
      <c r="F505" s="12"/>
    </row>
    <row r="506" spans="1:6" x14ac:dyDescent="0.25">
      <c r="A506" s="12"/>
      <c r="B506" s="12"/>
      <c r="C506" s="12"/>
      <c r="D506" s="12"/>
      <c r="E506" s="12"/>
      <c r="F506" s="12"/>
    </row>
    <row r="507" spans="1:6" x14ac:dyDescent="0.25">
      <c r="A507" s="12"/>
      <c r="B507" s="12"/>
      <c r="C507" s="12"/>
      <c r="D507" s="12"/>
      <c r="E507" s="12"/>
      <c r="F507" s="12"/>
    </row>
    <row r="508" spans="1:6" x14ac:dyDescent="0.25">
      <c r="A508" s="12"/>
      <c r="B508" s="12"/>
      <c r="C508" s="12"/>
      <c r="D508" s="12"/>
      <c r="E508" s="12"/>
      <c r="F508" s="12"/>
    </row>
    <row r="509" spans="1:6" x14ac:dyDescent="0.25">
      <c r="A509" s="12"/>
      <c r="B509" s="12"/>
      <c r="C509" s="12"/>
      <c r="D509" s="12"/>
      <c r="E509" s="12"/>
      <c r="F509" s="12"/>
    </row>
    <row r="510" spans="1:6" x14ac:dyDescent="0.25">
      <c r="A510" s="12"/>
      <c r="B510" s="12"/>
      <c r="C510" s="12"/>
      <c r="D510" s="12"/>
      <c r="E510" s="12"/>
      <c r="F510" s="12"/>
    </row>
    <row r="511" spans="1:6" x14ac:dyDescent="0.25">
      <c r="A511" s="12"/>
      <c r="B511" s="12"/>
      <c r="C511" s="12"/>
      <c r="D511" s="12"/>
      <c r="E511" s="12"/>
      <c r="F511" s="12"/>
    </row>
    <row r="512" spans="1:6" x14ac:dyDescent="0.25">
      <c r="A512" s="12"/>
      <c r="B512" s="12"/>
      <c r="C512" s="12"/>
      <c r="D512" s="12"/>
      <c r="E512" s="12"/>
      <c r="F512" s="12"/>
    </row>
    <row r="513" spans="1:6" x14ac:dyDescent="0.25">
      <c r="A513" s="12"/>
      <c r="B513" s="12"/>
      <c r="C513" s="12"/>
      <c r="D513" s="12"/>
      <c r="E513" s="12"/>
      <c r="F513" s="12"/>
    </row>
    <row r="514" spans="1:6" x14ac:dyDescent="0.25">
      <c r="A514" s="12"/>
      <c r="B514" s="12"/>
      <c r="C514" s="12"/>
      <c r="D514" s="12"/>
      <c r="E514" s="12"/>
      <c r="F514" s="12"/>
    </row>
    <row r="515" spans="1:6" x14ac:dyDescent="0.25">
      <c r="A515" s="12"/>
      <c r="B515" s="12"/>
      <c r="C515" s="12"/>
      <c r="D515" s="12"/>
      <c r="E515" s="12"/>
      <c r="F515" s="12"/>
    </row>
    <row r="516" spans="1:6" x14ac:dyDescent="0.25">
      <c r="A516" s="12"/>
      <c r="B516" s="12"/>
      <c r="C516" s="12"/>
      <c r="D516" s="12"/>
      <c r="E516" s="12"/>
      <c r="F516" s="12"/>
    </row>
    <row r="517" spans="1:6" x14ac:dyDescent="0.25">
      <c r="A517" s="12"/>
      <c r="B517" s="12"/>
      <c r="C517" s="12"/>
      <c r="D517" s="12"/>
      <c r="E517" s="12"/>
      <c r="F517" s="12"/>
    </row>
    <row r="518" spans="1:6" x14ac:dyDescent="0.25">
      <c r="A518" s="12"/>
      <c r="B518" s="12"/>
      <c r="C518" s="12"/>
      <c r="D518" s="12"/>
      <c r="E518" s="12"/>
      <c r="F518" s="12"/>
    </row>
    <row r="519" spans="1:6" x14ac:dyDescent="0.25">
      <c r="A519" s="12"/>
      <c r="B519" s="12"/>
      <c r="C519" s="12"/>
      <c r="D519" s="12"/>
      <c r="E519" s="12"/>
      <c r="F519" s="12"/>
    </row>
    <row r="520" spans="1:6" x14ac:dyDescent="0.25">
      <c r="A520" s="12"/>
      <c r="B520" s="12"/>
      <c r="C520" s="12"/>
      <c r="D520" s="12"/>
      <c r="E520" s="12"/>
      <c r="F520" s="12"/>
    </row>
    <row r="521" spans="1:6" x14ac:dyDescent="0.25">
      <c r="A521" s="12"/>
      <c r="B521" s="12"/>
      <c r="C521" s="12"/>
      <c r="D521" s="12"/>
      <c r="E521" s="12"/>
      <c r="F521" s="12"/>
    </row>
    <row r="522" spans="1:6" x14ac:dyDescent="0.25">
      <c r="A522" s="12"/>
      <c r="B522" s="12"/>
      <c r="C522" s="12"/>
      <c r="D522" s="12"/>
      <c r="E522" s="12"/>
      <c r="F522" s="12"/>
    </row>
    <row r="523" spans="1:6" x14ac:dyDescent="0.25">
      <c r="A523" s="12"/>
      <c r="B523" s="12"/>
      <c r="C523" s="12"/>
      <c r="D523" s="12"/>
      <c r="E523" s="12"/>
      <c r="F523" s="12"/>
    </row>
    <row r="524" spans="1:6" x14ac:dyDescent="0.25">
      <c r="A524" s="12"/>
      <c r="B524" s="12"/>
      <c r="C524" s="12"/>
      <c r="D524" s="12"/>
      <c r="E524" s="12"/>
      <c r="F524" s="12"/>
    </row>
    <row r="525" spans="1:6" x14ac:dyDescent="0.25">
      <c r="A525" s="12"/>
      <c r="B525" s="12"/>
      <c r="C525" s="12"/>
      <c r="D525" s="12"/>
      <c r="E525" s="12"/>
      <c r="F525" s="12"/>
    </row>
    <row r="526" spans="1:6" x14ac:dyDescent="0.25">
      <c r="A526" s="12"/>
      <c r="B526" s="12"/>
      <c r="C526" s="12"/>
      <c r="D526" s="12"/>
      <c r="E526" s="12"/>
      <c r="F526" s="12"/>
    </row>
    <row r="527" spans="1:6" x14ac:dyDescent="0.25">
      <c r="A527" s="12"/>
      <c r="B527" s="12"/>
      <c r="C527" s="12"/>
      <c r="D527" s="12"/>
      <c r="E527" s="12"/>
      <c r="F527" s="12"/>
    </row>
    <row r="528" spans="1:6" x14ac:dyDescent="0.25">
      <c r="A528" s="12"/>
      <c r="B528" s="12"/>
      <c r="C528" s="12"/>
      <c r="D528" s="12"/>
      <c r="E528" s="12"/>
      <c r="F528" s="12"/>
    </row>
    <row r="529" spans="1:6" x14ac:dyDescent="0.25">
      <c r="A529" s="12"/>
      <c r="B529" s="12"/>
      <c r="C529" s="12"/>
      <c r="D529" s="12"/>
      <c r="E529" s="12"/>
      <c r="F529" s="12"/>
    </row>
    <row r="530" spans="1:6" x14ac:dyDescent="0.25">
      <c r="A530" s="12"/>
      <c r="B530" s="12"/>
      <c r="C530" s="12"/>
      <c r="D530" s="12"/>
      <c r="E530" s="12"/>
      <c r="F530" s="12"/>
    </row>
    <row r="531" spans="1:6" x14ac:dyDescent="0.25">
      <c r="A531" s="12"/>
      <c r="B531" s="12"/>
      <c r="C531" s="12"/>
      <c r="D531" s="12"/>
      <c r="E531" s="12"/>
      <c r="F531" s="12"/>
    </row>
    <row r="532" spans="1:6" x14ac:dyDescent="0.25">
      <c r="A532" s="12"/>
      <c r="B532" s="12"/>
      <c r="C532" s="12"/>
      <c r="D532" s="12"/>
      <c r="E532" s="12"/>
      <c r="F532" s="12"/>
    </row>
    <row r="533" spans="1:6" x14ac:dyDescent="0.25">
      <c r="A533" s="12"/>
      <c r="B533" s="12"/>
      <c r="C533" s="12"/>
      <c r="D533" s="12"/>
      <c r="E533" s="12"/>
      <c r="F533" s="12"/>
    </row>
    <row r="534" spans="1:6" x14ac:dyDescent="0.25">
      <c r="A534" s="12"/>
      <c r="B534" s="12"/>
      <c r="C534" s="12"/>
      <c r="D534" s="12"/>
      <c r="E534" s="12"/>
      <c r="F534" s="12"/>
    </row>
    <row r="535" spans="1:6" x14ac:dyDescent="0.25">
      <c r="A535" s="12"/>
      <c r="B535" s="12"/>
      <c r="C535" s="12"/>
      <c r="D535" s="12"/>
      <c r="E535" s="12"/>
      <c r="F535" s="12"/>
    </row>
    <row r="536" spans="1:6" x14ac:dyDescent="0.25">
      <c r="A536" s="12"/>
      <c r="B536" s="12"/>
      <c r="C536" s="12"/>
      <c r="D536" s="12"/>
      <c r="E536" s="12"/>
      <c r="F536" s="12"/>
    </row>
    <row r="537" spans="1:6" x14ac:dyDescent="0.25">
      <c r="A537" s="12"/>
      <c r="B537" s="12"/>
      <c r="C537" s="12"/>
      <c r="D537" s="12"/>
      <c r="E537" s="12"/>
      <c r="F537" s="12"/>
    </row>
    <row r="538" spans="1:6" x14ac:dyDescent="0.25">
      <c r="A538" s="12"/>
      <c r="B538" s="12"/>
      <c r="C538" s="12"/>
      <c r="D538" s="12"/>
      <c r="E538" s="12"/>
      <c r="F538" s="12"/>
    </row>
    <row r="539" spans="1:6" x14ac:dyDescent="0.25">
      <c r="A539" s="12"/>
      <c r="B539" s="12"/>
      <c r="C539" s="12"/>
      <c r="D539" s="12"/>
      <c r="E539" s="12"/>
      <c r="F539" s="12"/>
    </row>
    <row r="540" spans="1:6" x14ac:dyDescent="0.25">
      <c r="A540" s="12"/>
      <c r="B540" s="12"/>
      <c r="C540" s="12"/>
      <c r="D540" s="12"/>
      <c r="E540" s="12"/>
      <c r="F540" s="12"/>
    </row>
    <row r="541" spans="1:6" x14ac:dyDescent="0.25">
      <c r="A541" s="12"/>
      <c r="B541" s="12"/>
      <c r="C541" s="12"/>
      <c r="D541" s="12"/>
      <c r="E541" s="12"/>
      <c r="F541" s="12"/>
    </row>
    <row r="542" spans="1:6" x14ac:dyDescent="0.25">
      <c r="A542" s="12"/>
      <c r="B542" s="12"/>
      <c r="C542" s="12"/>
      <c r="D542" s="12"/>
      <c r="E542" s="12"/>
      <c r="F542" s="12"/>
    </row>
    <row r="543" spans="1:6" x14ac:dyDescent="0.25">
      <c r="A543" s="12"/>
      <c r="B543" s="12"/>
      <c r="C543" s="12"/>
      <c r="D543" s="12"/>
      <c r="E543" s="12"/>
      <c r="F543" s="12"/>
    </row>
    <row r="544" spans="1:6" x14ac:dyDescent="0.25">
      <c r="A544" s="12"/>
      <c r="B544" s="12"/>
      <c r="C544" s="12"/>
      <c r="D544" s="12"/>
      <c r="E544" s="12"/>
      <c r="F544" s="12"/>
    </row>
    <row r="545" spans="1:6" x14ac:dyDescent="0.25">
      <c r="A545" s="12"/>
      <c r="B545" s="12"/>
      <c r="C545" s="12"/>
      <c r="D545" s="12"/>
      <c r="E545" s="12"/>
      <c r="F545" s="12"/>
    </row>
    <row r="546" spans="1:6" x14ac:dyDescent="0.25">
      <c r="A546" s="12"/>
      <c r="B546" s="12"/>
      <c r="C546" s="12"/>
      <c r="D546" s="12"/>
      <c r="E546" s="12"/>
      <c r="F546" s="12"/>
    </row>
    <row r="547" spans="1:6" x14ac:dyDescent="0.25">
      <c r="A547" s="12"/>
      <c r="B547" s="12"/>
      <c r="C547" s="12"/>
      <c r="D547" s="12"/>
      <c r="E547" s="12"/>
      <c r="F547" s="12"/>
    </row>
    <row r="548" spans="1:6" x14ac:dyDescent="0.25">
      <c r="A548" s="12"/>
      <c r="B548" s="12"/>
      <c r="C548" s="12"/>
      <c r="D548" s="12"/>
      <c r="E548" s="12"/>
      <c r="F548" s="12"/>
    </row>
    <row r="549" spans="1:6" x14ac:dyDescent="0.25">
      <c r="A549" s="12"/>
      <c r="B549" s="12"/>
      <c r="C549" s="12"/>
      <c r="D549" s="12"/>
      <c r="E549" s="12"/>
      <c r="F549" s="12"/>
    </row>
    <row r="550" spans="1:6" x14ac:dyDescent="0.25">
      <c r="A550" s="12"/>
      <c r="B550" s="12"/>
      <c r="C550" s="12"/>
      <c r="D550" s="12"/>
      <c r="E550" s="12"/>
      <c r="F550" s="12"/>
    </row>
    <row r="551" spans="1:6" x14ac:dyDescent="0.25">
      <c r="A551" s="12"/>
      <c r="B551" s="12"/>
      <c r="C551" s="12"/>
      <c r="D551" s="12"/>
      <c r="E551" s="12"/>
      <c r="F551" s="12"/>
    </row>
    <row r="552" spans="1:6" x14ac:dyDescent="0.25">
      <c r="A552" s="12"/>
      <c r="B552" s="12"/>
      <c r="C552" s="12"/>
      <c r="D552" s="12"/>
      <c r="E552" s="12"/>
      <c r="F552" s="12"/>
    </row>
    <row r="553" spans="1:6" x14ac:dyDescent="0.25">
      <c r="A553" s="12"/>
      <c r="B553" s="12"/>
      <c r="C553" s="12"/>
      <c r="D553" s="12"/>
      <c r="E553" s="12"/>
      <c r="F553" s="12"/>
    </row>
    <row r="554" spans="1:6" x14ac:dyDescent="0.25">
      <c r="A554" s="12"/>
      <c r="B554" s="12"/>
      <c r="C554" s="12"/>
      <c r="D554" s="12"/>
      <c r="E554" s="12"/>
      <c r="F554" s="12"/>
    </row>
    <row r="555" spans="1:6" x14ac:dyDescent="0.25">
      <c r="A555" s="12"/>
      <c r="B555" s="12"/>
      <c r="C555" s="12"/>
      <c r="D555" s="12"/>
      <c r="E555" s="12"/>
      <c r="F555" s="12"/>
    </row>
    <row r="556" spans="1:6" x14ac:dyDescent="0.25">
      <c r="A556" s="12"/>
      <c r="B556" s="12"/>
      <c r="C556" s="12"/>
      <c r="D556" s="12"/>
      <c r="E556" s="12"/>
      <c r="F556" s="12"/>
    </row>
    <row r="557" spans="1:6" x14ac:dyDescent="0.25">
      <c r="A557" s="12"/>
      <c r="B557" s="12"/>
      <c r="C557" s="12"/>
      <c r="D557" s="12"/>
      <c r="E557" s="12"/>
      <c r="F557" s="12"/>
    </row>
    <row r="558" spans="1:6" x14ac:dyDescent="0.25">
      <c r="A558" s="12"/>
      <c r="B558" s="12"/>
      <c r="C558" s="12"/>
      <c r="D558" s="12"/>
      <c r="E558" s="12"/>
      <c r="F558" s="12"/>
    </row>
    <row r="559" spans="1:6" x14ac:dyDescent="0.25">
      <c r="A559" s="12"/>
      <c r="B559" s="12"/>
      <c r="C559" s="12"/>
      <c r="D559" s="12"/>
      <c r="E559" s="12"/>
      <c r="F559" s="12"/>
    </row>
    <row r="560" spans="1:6" x14ac:dyDescent="0.25">
      <c r="A560" s="12"/>
      <c r="B560" s="12"/>
      <c r="C560" s="12"/>
      <c r="D560" s="12"/>
      <c r="E560" s="12"/>
      <c r="F560" s="12"/>
    </row>
    <row r="561" spans="1:6" x14ac:dyDescent="0.25">
      <c r="A561" s="12"/>
      <c r="B561" s="12"/>
      <c r="C561" s="12"/>
      <c r="D561" s="12"/>
      <c r="E561" s="12"/>
      <c r="F561" s="12"/>
    </row>
    <row r="562" spans="1:6" x14ac:dyDescent="0.25">
      <c r="A562" s="12"/>
      <c r="B562" s="12"/>
      <c r="C562" s="12"/>
      <c r="D562" s="12"/>
      <c r="E562" s="12"/>
      <c r="F562" s="12"/>
    </row>
    <row r="563" spans="1:6" x14ac:dyDescent="0.25">
      <c r="A563" s="12"/>
      <c r="B563" s="12"/>
      <c r="C563" s="12"/>
      <c r="D563" s="12"/>
      <c r="E563" s="12"/>
      <c r="F563" s="12"/>
    </row>
    <row r="564" spans="1:6" x14ac:dyDescent="0.25">
      <c r="A564" s="12"/>
      <c r="B564" s="12"/>
      <c r="C564" s="12"/>
      <c r="D564" s="12"/>
      <c r="E564" s="12"/>
      <c r="F564" s="12"/>
    </row>
    <row r="565" spans="1:6" x14ac:dyDescent="0.25">
      <c r="A565" s="12"/>
      <c r="B565" s="12"/>
      <c r="C565" s="12"/>
      <c r="D565" s="12"/>
      <c r="E565" s="12"/>
      <c r="F565" s="12"/>
    </row>
    <row r="566" spans="1:6" x14ac:dyDescent="0.25">
      <c r="A566" s="12"/>
      <c r="B566" s="12"/>
      <c r="C566" s="12"/>
      <c r="D566" s="12"/>
      <c r="E566" s="12"/>
      <c r="F566" s="12"/>
    </row>
    <row r="567" spans="1:6" x14ac:dyDescent="0.25">
      <c r="A567" s="12"/>
      <c r="B567" s="12"/>
      <c r="C567" s="12"/>
      <c r="D567" s="12"/>
      <c r="E567" s="12"/>
      <c r="F567" s="12"/>
    </row>
    <row r="568" spans="1:6" x14ac:dyDescent="0.25">
      <c r="A568" s="12"/>
      <c r="B568" s="12"/>
      <c r="C568" s="12"/>
      <c r="D568" s="12"/>
      <c r="E568" s="12"/>
      <c r="F568" s="12"/>
    </row>
    <row r="569" spans="1:6" x14ac:dyDescent="0.25">
      <c r="A569" s="12"/>
      <c r="B569" s="12"/>
      <c r="C569" s="12"/>
      <c r="D569" s="12"/>
      <c r="E569" s="12"/>
      <c r="F569" s="12"/>
    </row>
    <row r="570" spans="1:6" x14ac:dyDescent="0.25">
      <c r="A570" s="12"/>
      <c r="B570" s="12"/>
      <c r="C570" s="12"/>
      <c r="D570" s="12"/>
      <c r="E570" s="12"/>
      <c r="F570" s="12"/>
    </row>
    <row r="571" spans="1:6" x14ac:dyDescent="0.25">
      <c r="A571" s="12"/>
      <c r="B571" s="12"/>
      <c r="C571" s="12"/>
      <c r="D571" s="12"/>
      <c r="E571" s="12"/>
      <c r="F571" s="12"/>
    </row>
    <row r="572" spans="1:6" x14ac:dyDescent="0.25">
      <c r="A572" s="12"/>
      <c r="B572" s="12"/>
      <c r="C572" s="12"/>
      <c r="D572" s="12"/>
      <c r="E572" s="12"/>
      <c r="F572" s="12"/>
    </row>
    <row r="573" spans="1:6" x14ac:dyDescent="0.25">
      <c r="A573" s="12"/>
      <c r="B573" s="12"/>
      <c r="C573" s="12"/>
      <c r="D573" s="12"/>
      <c r="E573" s="12"/>
      <c r="F573" s="12"/>
    </row>
    <row r="574" spans="1:6" x14ac:dyDescent="0.25">
      <c r="A574" s="12"/>
      <c r="B574" s="12"/>
      <c r="C574" s="12"/>
      <c r="D574" s="12"/>
      <c r="E574" s="12"/>
      <c r="F574" s="12"/>
    </row>
    <row r="575" spans="1:6" x14ac:dyDescent="0.25">
      <c r="A575" s="12"/>
      <c r="B575" s="12"/>
      <c r="C575" s="12"/>
      <c r="D575" s="12"/>
      <c r="E575" s="12"/>
      <c r="F575" s="12"/>
    </row>
    <row r="576" spans="1:6" x14ac:dyDescent="0.25">
      <c r="A576" s="12"/>
      <c r="B576" s="12"/>
      <c r="C576" s="12"/>
      <c r="D576" s="12"/>
      <c r="E576" s="12"/>
      <c r="F576" s="12"/>
    </row>
    <row r="577" spans="1:6" x14ac:dyDescent="0.25">
      <c r="A577" s="12"/>
      <c r="B577" s="12"/>
      <c r="C577" s="12"/>
      <c r="D577" s="12"/>
      <c r="E577" s="12"/>
      <c r="F577" s="12"/>
    </row>
    <row r="578" spans="1:6" x14ac:dyDescent="0.25">
      <c r="A578" s="12"/>
      <c r="B578" s="12"/>
      <c r="C578" s="12"/>
      <c r="D578" s="12"/>
      <c r="E578" s="12"/>
      <c r="F578" s="12"/>
    </row>
    <row r="579" spans="1:6" x14ac:dyDescent="0.25">
      <c r="A579" s="12"/>
      <c r="B579" s="12"/>
      <c r="C579" s="12"/>
      <c r="D579" s="12"/>
      <c r="E579" s="12"/>
      <c r="F579" s="12"/>
    </row>
    <row r="580" spans="1:6" x14ac:dyDescent="0.25">
      <c r="A580" s="12"/>
      <c r="B580" s="12"/>
      <c r="C580" s="12"/>
      <c r="D580" s="12"/>
      <c r="E580" s="12"/>
      <c r="F580" s="12"/>
    </row>
    <row r="581" spans="1:6" x14ac:dyDescent="0.25">
      <c r="A581" s="12"/>
      <c r="B581" s="12"/>
      <c r="C581" s="12"/>
      <c r="D581" s="12"/>
      <c r="E581" s="12"/>
      <c r="F581" s="12"/>
    </row>
    <row r="582" spans="1:6" x14ac:dyDescent="0.25">
      <c r="A582" s="12"/>
      <c r="B582" s="12"/>
      <c r="C582" s="12"/>
      <c r="D582" s="12"/>
      <c r="E582" s="12"/>
      <c r="F582" s="12"/>
    </row>
    <row r="583" spans="1:6" x14ac:dyDescent="0.25">
      <c r="A583" s="12"/>
      <c r="B583" s="12"/>
      <c r="C583" s="12"/>
      <c r="D583" s="12"/>
      <c r="E583" s="12"/>
      <c r="F583" s="12"/>
    </row>
    <row r="584" spans="1:6" x14ac:dyDescent="0.25">
      <c r="A584" s="12"/>
      <c r="B584" s="12"/>
      <c r="C584" s="12"/>
      <c r="D584" s="12"/>
      <c r="E584" s="12"/>
      <c r="F584" s="12"/>
    </row>
    <row r="585" spans="1:6" x14ac:dyDescent="0.25">
      <c r="A585" s="12"/>
      <c r="B585" s="12"/>
      <c r="C585" s="12"/>
      <c r="D585" s="12"/>
      <c r="E585" s="12"/>
      <c r="F585" s="12"/>
    </row>
    <row r="586" spans="1:6" x14ac:dyDescent="0.25">
      <c r="A586" s="12"/>
      <c r="B586" s="12"/>
      <c r="C586" s="12"/>
      <c r="D586" s="12"/>
      <c r="E586" s="12"/>
      <c r="F586" s="12"/>
    </row>
    <row r="587" spans="1:6" x14ac:dyDescent="0.25">
      <c r="A587" s="12"/>
      <c r="B587" s="12"/>
      <c r="C587" s="12"/>
      <c r="D587" s="12"/>
      <c r="E587" s="12"/>
      <c r="F587" s="12"/>
    </row>
    <row r="588" spans="1:6" x14ac:dyDescent="0.25">
      <c r="A588" s="12"/>
      <c r="B588" s="12"/>
      <c r="C588" s="12"/>
      <c r="D588" s="12"/>
      <c r="E588" s="12"/>
      <c r="F588" s="12"/>
    </row>
    <row r="589" spans="1:6" x14ac:dyDescent="0.25">
      <c r="A589" s="12"/>
      <c r="B589" s="12"/>
      <c r="C589" s="12"/>
      <c r="D589" s="12"/>
      <c r="E589" s="12"/>
      <c r="F589" s="12"/>
    </row>
    <row r="590" spans="1:6" x14ac:dyDescent="0.25">
      <c r="A590" s="12"/>
      <c r="B590" s="12"/>
      <c r="C590" s="12"/>
      <c r="D590" s="12"/>
      <c r="E590" s="12"/>
      <c r="F590" s="12"/>
    </row>
    <row r="591" spans="1:6" x14ac:dyDescent="0.25">
      <c r="A591" s="12"/>
      <c r="B591" s="12"/>
      <c r="C591" s="12"/>
      <c r="D591" s="12"/>
      <c r="E591" s="12"/>
      <c r="F591" s="12"/>
    </row>
    <row r="592" spans="1:6" x14ac:dyDescent="0.25">
      <c r="A592" s="12"/>
      <c r="B592" s="12"/>
      <c r="C592" s="12"/>
      <c r="D592" s="12"/>
      <c r="E592" s="12"/>
      <c r="F592" s="12"/>
    </row>
    <row r="593" spans="1:6" x14ac:dyDescent="0.25">
      <c r="A593" s="12"/>
      <c r="B593" s="12"/>
      <c r="C593" s="12"/>
      <c r="D593" s="12"/>
      <c r="E593" s="12"/>
      <c r="F593" s="12"/>
    </row>
    <row r="594" spans="1:6" x14ac:dyDescent="0.25">
      <c r="A594" s="12"/>
      <c r="B594" s="12"/>
      <c r="C594" s="12"/>
      <c r="D594" s="12"/>
      <c r="E594" s="12"/>
      <c r="F594" s="12"/>
    </row>
    <row r="595" spans="1:6" x14ac:dyDescent="0.25">
      <c r="A595" s="12"/>
      <c r="B595" s="12"/>
      <c r="C595" s="12"/>
      <c r="D595" s="12"/>
      <c r="E595" s="12"/>
      <c r="F595" s="12"/>
    </row>
    <row r="596" spans="1:6" x14ac:dyDescent="0.25">
      <c r="A596" s="12"/>
      <c r="B596" s="12"/>
      <c r="C596" s="12"/>
      <c r="D596" s="12"/>
      <c r="E596" s="12"/>
      <c r="F596" s="12"/>
    </row>
    <row r="597" spans="1:6" x14ac:dyDescent="0.25">
      <c r="A597" s="12"/>
      <c r="B597" s="12"/>
      <c r="C597" s="12"/>
      <c r="D597" s="12"/>
      <c r="E597" s="12"/>
      <c r="F597" s="12"/>
    </row>
    <row r="598" spans="1:6" x14ac:dyDescent="0.25">
      <c r="A598" s="12"/>
      <c r="B598" s="12"/>
      <c r="C598" s="12"/>
      <c r="D598" s="12"/>
      <c r="E598" s="12"/>
      <c r="F598" s="12"/>
    </row>
    <row r="599" spans="1:6" x14ac:dyDescent="0.25">
      <c r="A599" s="12"/>
      <c r="B599" s="12"/>
      <c r="C599" s="12"/>
      <c r="D599" s="12"/>
      <c r="E599" s="12"/>
      <c r="F599" s="12"/>
    </row>
    <row r="600" spans="1:6" x14ac:dyDescent="0.25">
      <c r="A600" s="12"/>
      <c r="B600" s="12"/>
      <c r="C600" s="12"/>
      <c r="D600" s="12"/>
      <c r="E600" s="12"/>
      <c r="F600" s="12"/>
    </row>
    <row r="601" spans="1:6" x14ac:dyDescent="0.25">
      <c r="A601" s="12"/>
      <c r="B601" s="12"/>
      <c r="C601" s="12"/>
      <c r="D601" s="12"/>
      <c r="E601" s="12"/>
      <c r="F601" s="12"/>
    </row>
    <row r="602" spans="1:6" x14ac:dyDescent="0.25">
      <c r="A602" s="12"/>
      <c r="B602" s="12"/>
      <c r="C602" s="12"/>
      <c r="D602" s="12"/>
      <c r="E602" s="12"/>
      <c r="F602" s="12"/>
    </row>
    <row r="603" spans="1:6" x14ac:dyDescent="0.25">
      <c r="A603" s="12"/>
      <c r="B603" s="12"/>
      <c r="C603" s="12"/>
      <c r="D603" s="12"/>
      <c r="E603" s="12"/>
      <c r="F603" s="12"/>
    </row>
    <row r="604" spans="1:6" x14ac:dyDescent="0.25">
      <c r="A604" s="12"/>
      <c r="B604" s="12"/>
      <c r="C604" s="12"/>
      <c r="D604" s="12"/>
      <c r="E604" s="12"/>
      <c r="F604" s="12"/>
    </row>
    <row r="605" spans="1:6" x14ac:dyDescent="0.25">
      <c r="A605" s="12"/>
      <c r="B605" s="12"/>
      <c r="C605" s="12"/>
      <c r="D605" s="12"/>
      <c r="E605" s="12"/>
      <c r="F605" s="12"/>
    </row>
    <row r="606" spans="1:6" x14ac:dyDescent="0.25">
      <c r="A606" s="12"/>
      <c r="B606" s="12"/>
      <c r="C606" s="12"/>
      <c r="D606" s="12"/>
      <c r="E606" s="12"/>
      <c r="F606" s="12"/>
    </row>
    <row r="607" spans="1:6" x14ac:dyDescent="0.25">
      <c r="A607" s="12"/>
      <c r="B607" s="12"/>
      <c r="C607" s="12"/>
      <c r="D607" s="12"/>
      <c r="E607" s="12"/>
      <c r="F607" s="12"/>
    </row>
    <row r="608" spans="1:6" x14ac:dyDescent="0.25">
      <c r="A608" s="12"/>
      <c r="B608" s="12"/>
      <c r="C608" s="12"/>
      <c r="D608" s="12"/>
      <c r="E608" s="12"/>
      <c r="F608" s="12"/>
    </row>
    <row r="609" spans="1:6" x14ac:dyDescent="0.25">
      <c r="A609" s="12"/>
      <c r="B609" s="12"/>
      <c r="C609" s="12"/>
      <c r="D609" s="12"/>
      <c r="E609" s="12"/>
      <c r="F609" s="12"/>
    </row>
    <row r="610" spans="1:6" x14ac:dyDescent="0.25">
      <c r="A610" s="12"/>
      <c r="B610" s="12"/>
      <c r="C610" s="12"/>
      <c r="D610" s="12"/>
      <c r="E610" s="12"/>
      <c r="F610" s="12"/>
    </row>
    <row r="611" spans="1:6" x14ac:dyDescent="0.25">
      <c r="A611" s="12"/>
      <c r="B611" s="12"/>
      <c r="C611" s="12"/>
      <c r="D611" s="12"/>
      <c r="E611" s="12"/>
      <c r="F611" s="12"/>
    </row>
    <row r="612" spans="1:6" x14ac:dyDescent="0.25">
      <c r="A612" s="12"/>
      <c r="B612" s="12"/>
      <c r="C612" s="12"/>
      <c r="D612" s="12"/>
      <c r="E612" s="12"/>
      <c r="F612" s="12"/>
    </row>
    <row r="613" spans="1:6" x14ac:dyDescent="0.25">
      <c r="A613" s="12"/>
      <c r="B613" s="12"/>
      <c r="C613" s="12"/>
      <c r="D613" s="12"/>
      <c r="E613" s="12"/>
      <c r="F613" s="12"/>
    </row>
    <row r="614" spans="1:6" x14ac:dyDescent="0.25">
      <c r="A614" s="12"/>
      <c r="B614" s="12"/>
      <c r="C614" s="12"/>
      <c r="D614" s="12"/>
      <c r="E614" s="12"/>
      <c r="F614" s="12"/>
    </row>
    <row r="615" spans="1:6" x14ac:dyDescent="0.25">
      <c r="A615" s="12"/>
      <c r="B615" s="12"/>
      <c r="C615" s="12"/>
      <c r="D615" s="12"/>
      <c r="E615" s="12"/>
      <c r="F615" s="12"/>
    </row>
    <row r="616" spans="1:6" x14ac:dyDescent="0.25">
      <c r="A616" s="12"/>
      <c r="B616" s="12"/>
      <c r="C616" s="12"/>
      <c r="D616" s="12"/>
      <c r="E616" s="12"/>
      <c r="F616" s="12"/>
    </row>
    <row r="617" spans="1:6" x14ac:dyDescent="0.25">
      <c r="A617" s="12"/>
      <c r="B617" s="12"/>
      <c r="C617" s="12"/>
      <c r="D617" s="12"/>
      <c r="E617" s="12"/>
      <c r="F617" s="12"/>
    </row>
    <row r="618" spans="1:6" x14ac:dyDescent="0.25">
      <c r="A618" s="12"/>
      <c r="B618" s="12"/>
      <c r="C618" s="12"/>
      <c r="D618" s="12"/>
      <c r="E618" s="12"/>
      <c r="F618" s="12"/>
    </row>
    <row r="619" spans="1:6" x14ac:dyDescent="0.25">
      <c r="A619" s="12"/>
      <c r="B619" s="12"/>
      <c r="C619" s="12"/>
      <c r="D619" s="12"/>
      <c r="E619" s="12"/>
      <c r="F619" s="12"/>
    </row>
    <row r="620" spans="1:6" x14ac:dyDescent="0.25">
      <c r="A620" s="12"/>
      <c r="B620" s="12"/>
      <c r="C620" s="12"/>
      <c r="D620" s="12"/>
      <c r="E620" s="12"/>
      <c r="F620" s="12"/>
    </row>
    <row r="621" spans="1:6" x14ac:dyDescent="0.25">
      <c r="A621" s="12"/>
      <c r="B621" s="12"/>
      <c r="C621" s="12"/>
      <c r="D621" s="12"/>
      <c r="E621" s="12"/>
      <c r="F621" s="12"/>
    </row>
    <row r="622" spans="1:6" x14ac:dyDescent="0.25">
      <c r="A622" s="12"/>
      <c r="B622" s="12"/>
      <c r="C622" s="12"/>
      <c r="D622" s="12"/>
      <c r="E622" s="12"/>
      <c r="F622" s="12"/>
    </row>
    <row r="623" spans="1:6" x14ac:dyDescent="0.25">
      <c r="A623" s="12"/>
      <c r="B623" s="12"/>
      <c r="C623" s="12"/>
      <c r="D623" s="12"/>
      <c r="E623" s="12"/>
      <c r="F623" s="12"/>
    </row>
    <row r="624" spans="1:6" x14ac:dyDescent="0.25">
      <c r="A624" s="12"/>
      <c r="B624" s="12"/>
      <c r="C624" s="12"/>
      <c r="D624" s="12"/>
      <c r="E624" s="12"/>
      <c r="F624" s="12"/>
    </row>
    <row r="625" spans="1:6" x14ac:dyDescent="0.25">
      <c r="A625" s="12"/>
      <c r="B625" s="12"/>
      <c r="C625" s="12"/>
      <c r="D625" s="12"/>
      <c r="E625" s="12"/>
      <c r="F625" s="12"/>
    </row>
    <row r="626" spans="1:6" x14ac:dyDescent="0.25">
      <c r="A626" s="12"/>
      <c r="B626" s="12"/>
      <c r="C626" s="12"/>
      <c r="D626" s="12"/>
      <c r="E626" s="12"/>
      <c r="F626" s="12"/>
    </row>
    <row r="627" spans="1:6" x14ac:dyDescent="0.25">
      <c r="A627" s="12"/>
      <c r="B627" s="12"/>
      <c r="C627" s="12"/>
      <c r="D627" s="12"/>
      <c r="E627" s="12"/>
      <c r="F627" s="12"/>
    </row>
    <row r="628" spans="1:6" x14ac:dyDescent="0.25">
      <c r="A628" s="12"/>
      <c r="B628" s="12"/>
      <c r="C628" s="12"/>
      <c r="D628" s="12"/>
      <c r="E628" s="12"/>
      <c r="F628" s="12"/>
    </row>
    <row r="629" spans="1:6" x14ac:dyDescent="0.25">
      <c r="A629" s="12"/>
      <c r="B629" s="12"/>
      <c r="C629" s="12"/>
      <c r="D629" s="12"/>
      <c r="E629" s="12"/>
      <c r="F629" s="12"/>
    </row>
    <row r="630" spans="1:6" x14ac:dyDescent="0.25">
      <c r="A630" s="12"/>
      <c r="B630" s="12"/>
      <c r="C630" s="12"/>
      <c r="D630" s="12"/>
      <c r="E630" s="12"/>
      <c r="F630" s="12"/>
    </row>
    <row r="631" spans="1:6" x14ac:dyDescent="0.25">
      <c r="A631" s="12"/>
      <c r="B631" s="12"/>
      <c r="C631" s="12"/>
      <c r="D631" s="12"/>
      <c r="E631" s="12"/>
      <c r="F631" s="12"/>
    </row>
    <row r="632" spans="1:6" x14ac:dyDescent="0.25">
      <c r="A632" s="12"/>
      <c r="B632" s="12"/>
      <c r="C632" s="12"/>
      <c r="D632" s="12"/>
      <c r="E632" s="12"/>
      <c r="F632" s="12"/>
    </row>
    <row r="633" spans="1:6" x14ac:dyDescent="0.25">
      <c r="A633" s="12"/>
      <c r="B633" s="12"/>
      <c r="C633" s="12"/>
      <c r="D633" s="12"/>
      <c r="E633" s="12"/>
      <c r="F633" s="12"/>
    </row>
    <row r="634" spans="1:6" x14ac:dyDescent="0.25">
      <c r="A634" s="12"/>
      <c r="B634" s="12"/>
      <c r="C634" s="12"/>
      <c r="D634" s="12"/>
      <c r="E634" s="12"/>
      <c r="F634" s="12"/>
    </row>
    <row r="635" spans="1:6" x14ac:dyDescent="0.25">
      <c r="A635" s="12"/>
      <c r="B635" s="12"/>
      <c r="C635" s="12"/>
      <c r="D635" s="12"/>
      <c r="E635" s="12"/>
      <c r="F635" s="12"/>
    </row>
    <row r="636" spans="1:6" x14ac:dyDescent="0.25">
      <c r="A636" s="12"/>
      <c r="B636" s="12"/>
      <c r="C636" s="12"/>
      <c r="D636" s="12"/>
      <c r="E636" s="12"/>
      <c r="F636" s="12"/>
    </row>
    <row r="637" spans="1:6" x14ac:dyDescent="0.25">
      <c r="A637" s="12"/>
      <c r="B637" s="12"/>
      <c r="C637" s="12"/>
      <c r="D637" s="12"/>
      <c r="E637" s="12"/>
      <c r="F637" s="12"/>
    </row>
    <row r="638" spans="1:6" x14ac:dyDescent="0.25">
      <c r="A638" s="12"/>
      <c r="B638" s="12"/>
      <c r="C638" s="12"/>
      <c r="D638" s="12"/>
      <c r="E638" s="12"/>
      <c r="F638" s="12"/>
    </row>
    <row r="639" spans="1:6" x14ac:dyDescent="0.25">
      <c r="A639" s="12"/>
      <c r="B639" s="12"/>
      <c r="C639" s="12"/>
      <c r="D639" s="12"/>
      <c r="E639" s="12"/>
      <c r="F639" s="12"/>
    </row>
    <row r="640" spans="1:6" x14ac:dyDescent="0.25">
      <c r="A640" s="12"/>
      <c r="B640" s="12"/>
      <c r="C640" s="12"/>
      <c r="D640" s="12"/>
      <c r="E640" s="12"/>
      <c r="F640" s="12"/>
    </row>
    <row r="641" spans="1:6" x14ac:dyDescent="0.25">
      <c r="A641" s="12"/>
      <c r="B641" s="12"/>
      <c r="C641" s="12"/>
      <c r="D641" s="12"/>
      <c r="E641" s="12"/>
      <c r="F641" s="12"/>
    </row>
    <row r="642" spans="1:6" x14ac:dyDescent="0.25">
      <c r="A642" s="12"/>
      <c r="B642" s="12"/>
      <c r="C642" s="12"/>
      <c r="D642" s="12"/>
      <c r="E642" s="12"/>
      <c r="F642" s="12"/>
    </row>
    <row r="643" spans="1:6" x14ac:dyDescent="0.25">
      <c r="A643" s="12"/>
      <c r="B643" s="12"/>
      <c r="C643" s="12"/>
      <c r="D643" s="12"/>
      <c r="E643" s="12"/>
      <c r="F643" s="12"/>
    </row>
    <row r="644" spans="1:6" x14ac:dyDescent="0.25">
      <c r="A644" s="12"/>
      <c r="B644" s="12"/>
      <c r="C644" s="12"/>
      <c r="D644" s="12"/>
      <c r="E644" s="12"/>
      <c r="F644" s="12"/>
    </row>
    <row r="645" spans="1:6" x14ac:dyDescent="0.25">
      <c r="A645" s="12"/>
      <c r="B645" s="12"/>
      <c r="C645" s="12"/>
      <c r="D645" s="12"/>
      <c r="E645" s="12"/>
      <c r="F645" s="12"/>
    </row>
    <row r="646" spans="1:6" x14ac:dyDescent="0.25">
      <c r="A646" s="12"/>
      <c r="B646" s="12"/>
      <c r="C646" s="12"/>
      <c r="D646" s="12"/>
      <c r="E646" s="12"/>
      <c r="F646" s="12"/>
    </row>
    <row r="647" spans="1:6" x14ac:dyDescent="0.25">
      <c r="A647" s="12"/>
      <c r="B647" s="12"/>
      <c r="C647" s="12"/>
      <c r="D647" s="12"/>
      <c r="E647" s="12"/>
      <c r="F647" s="12"/>
    </row>
    <row r="648" spans="1:6" x14ac:dyDescent="0.25">
      <c r="A648" s="12"/>
      <c r="B648" s="12"/>
      <c r="C648" s="12"/>
      <c r="D648" s="12"/>
      <c r="E648" s="12"/>
      <c r="F648" s="12"/>
    </row>
    <row r="649" spans="1:6" x14ac:dyDescent="0.25">
      <c r="A649" s="12"/>
      <c r="B649" s="12"/>
      <c r="C649" s="12"/>
      <c r="D649" s="12"/>
      <c r="E649" s="12"/>
      <c r="F649" s="12"/>
    </row>
    <row r="650" spans="1:6" x14ac:dyDescent="0.25">
      <c r="A650" s="12"/>
      <c r="B650" s="12"/>
      <c r="C650" s="12"/>
      <c r="D650" s="12"/>
      <c r="E650" s="12"/>
      <c r="F650" s="12"/>
    </row>
    <row r="651" spans="1:6" x14ac:dyDescent="0.25">
      <c r="A651" s="12"/>
      <c r="B651" s="12"/>
      <c r="C651" s="12"/>
      <c r="D651" s="12"/>
      <c r="E651" s="12"/>
      <c r="F651" s="12"/>
    </row>
    <row r="652" spans="1:6" x14ac:dyDescent="0.25">
      <c r="A652" s="12"/>
      <c r="B652" s="12"/>
      <c r="C652" s="12"/>
      <c r="D652" s="12"/>
      <c r="E652" s="12"/>
      <c r="F652" s="12"/>
    </row>
    <row r="653" spans="1:6" x14ac:dyDescent="0.25">
      <c r="A653" s="12"/>
      <c r="B653" s="12"/>
      <c r="C653" s="12"/>
      <c r="D653" s="12"/>
      <c r="E653" s="12"/>
      <c r="F653" s="12"/>
    </row>
    <row r="654" spans="1:6" x14ac:dyDescent="0.25">
      <c r="A654" s="12"/>
      <c r="B654" s="12"/>
      <c r="C654" s="12"/>
      <c r="D654" s="12"/>
      <c r="E654" s="12"/>
      <c r="F654" s="12"/>
    </row>
    <row r="655" spans="1:6" x14ac:dyDescent="0.25">
      <c r="A655" s="12"/>
      <c r="B655" s="12"/>
      <c r="C655" s="12"/>
      <c r="D655" s="12"/>
      <c r="E655" s="12"/>
      <c r="F655" s="12"/>
    </row>
    <row r="656" spans="1:6" x14ac:dyDescent="0.25">
      <c r="A656" s="12"/>
      <c r="B656" s="12"/>
      <c r="C656" s="12"/>
      <c r="D656" s="12"/>
      <c r="E656" s="12"/>
      <c r="F656" s="12"/>
    </row>
    <row r="657" spans="1:6" x14ac:dyDescent="0.25">
      <c r="A657" s="12"/>
      <c r="B657" s="12"/>
      <c r="C657" s="12"/>
      <c r="D657" s="12"/>
      <c r="E657" s="12"/>
      <c r="F657" s="12"/>
    </row>
    <row r="658" spans="1:6" x14ac:dyDescent="0.25">
      <c r="A658" s="12"/>
      <c r="B658" s="12"/>
      <c r="C658" s="12"/>
      <c r="D658" s="12"/>
      <c r="E658" s="12"/>
      <c r="F658" s="12"/>
    </row>
    <row r="659" spans="1:6" x14ac:dyDescent="0.25">
      <c r="A659" s="12"/>
      <c r="B659" s="12"/>
      <c r="C659" s="12"/>
      <c r="D659" s="12"/>
      <c r="E659" s="12"/>
      <c r="F659" s="12"/>
    </row>
    <row r="660" spans="1:6" x14ac:dyDescent="0.25">
      <c r="A660" s="12"/>
      <c r="B660" s="12"/>
      <c r="C660" s="12"/>
      <c r="D660" s="12"/>
      <c r="E660" s="12"/>
      <c r="F660" s="12"/>
    </row>
    <row r="661" spans="1:6" x14ac:dyDescent="0.25">
      <c r="A661" s="12"/>
      <c r="B661" s="12"/>
      <c r="C661" s="12"/>
      <c r="D661" s="12"/>
      <c r="E661" s="12"/>
      <c r="F661" s="12"/>
    </row>
    <row r="662" spans="1:6" x14ac:dyDescent="0.25">
      <c r="A662" s="12"/>
      <c r="B662" s="12"/>
      <c r="C662" s="12"/>
      <c r="D662" s="12"/>
      <c r="E662" s="12"/>
      <c r="F662" s="12"/>
    </row>
    <row r="663" spans="1:6" x14ac:dyDescent="0.25">
      <c r="A663" s="12"/>
      <c r="B663" s="12"/>
      <c r="C663" s="12"/>
      <c r="D663" s="12"/>
      <c r="E663" s="12"/>
      <c r="F663" s="12"/>
    </row>
    <row r="664" spans="1:6" x14ac:dyDescent="0.25">
      <c r="A664" s="12"/>
      <c r="B664" s="12"/>
      <c r="C664" s="12"/>
      <c r="D664" s="12"/>
      <c r="E664" s="12"/>
      <c r="F664" s="12"/>
    </row>
    <row r="665" spans="1:6" x14ac:dyDescent="0.25">
      <c r="A665" s="12"/>
      <c r="B665" s="12"/>
      <c r="C665" s="12"/>
      <c r="D665" s="12"/>
      <c r="E665" s="12"/>
      <c r="F665" s="12"/>
    </row>
    <row r="666" spans="1:6" x14ac:dyDescent="0.25">
      <c r="A666" s="12"/>
      <c r="B666" s="12"/>
      <c r="C666" s="12"/>
      <c r="D666" s="12"/>
      <c r="E666" s="12"/>
      <c r="F666" s="12"/>
    </row>
    <row r="667" spans="1:6" x14ac:dyDescent="0.25">
      <c r="A667" s="12"/>
      <c r="B667" s="12"/>
      <c r="C667" s="12"/>
      <c r="D667" s="12"/>
      <c r="E667" s="12"/>
      <c r="F667" s="12"/>
    </row>
    <row r="668" spans="1:6" x14ac:dyDescent="0.25">
      <c r="A668" s="12"/>
      <c r="B668" s="12"/>
      <c r="C668" s="12"/>
      <c r="D668" s="12"/>
      <c r="E668" s="12"/>
      <c r="F668" s="12"/>
    </row>
    <row r="669" spans="1:6" x14ac:dyDescent="0.25">
      <c r="A669" s="12"/>
      <c r="B669" s="12"/>
      <c r="C669" s="12"/>
      <c r="D669" s="12"/>
      <c r="E669" s="12"/>
      <c r="F669" s="12"/>
    </row>
    <row r="670" spans="1:6" x14ac:dyDescent="0.25">
      <c r="A670" s="12"/>
      <c r="B670" s="12"/>
      <c r="C670" s="12"/>
      <c r="D670" s="12"/>
      <c r="E670" s="12"/>
      <c r="F670" s="12"/>
    </row>
    <row r="671" spans="1:6" x14ac:dyDescent="0.25">
      <c r="A671" s="12"/>
      <c r="B671" s="12"/>
      <c r="C671" s="12"/>
      <c r="D671" s="12"/>
      <c r="E671" s="12"/>
      <c r="F671" s="12"/>
    </row>
    <row r="672" spans="1:6" x14ac:dyDescent="0.25">
      <c r="A672" s="12"/>
      <c r="B672" s="12"/>
      <c r="C672" s="12"/>
      <c r="D672" s="12"/>
      <c r="E672" s="12"/>
      <c r="F672" s="12"/>
    </row>
    <row r="673" spans="1:6" x14ac:dyDescent="0.25">
      <c r="A673" s="12"/>
      <c r="B673" s="12"/>
      <c r="C673" s="12"/>
      <c r="D673" s="12"/>
      <c r="E673" s="12"/>
      <c r="F673" s="12"/>
    </row>
    <row r="674" spans="1:6" x14ac:dyDescent="0.25">
      <c r="A674" s="12"/>
      <c r="B674" s="12"/>
      <c r="C674" s="12"/>
      <c r="D674" s="12"/>
      <c r="E674" s="12"/>
      <c r="F674" s="12"/>
    </row>
    <row r="675" spans="1:6" x14ac:dyDescent="0.25">
      <c r="A675" s="12"/>
      <c r="B675" s="12"/>
      <c r="C675" s="12"/>
      <c r="D675" s="12"/>
      <c r="E675" s="12"/>
      <c r="F675" s="12"/>
    </row>
    <row r="676" spans="1:6" x14ac:dyDescent="0.25">
      <c r="A676" s="12"/>
      <c r="B676" s="12"/>
      <c r="C676" s="12"/>
      <c r="D676" s="12"/>
      <c r="E676" s="12"/>
      <c r="F676" s="12"/>
    </row>
    <row r="677" spans="1:6" x14ac:dyDescent="0.25">
      <c r="A677" s="12"/>
      <c r="B677" s="12"/>
      <c r="C677" s="12"/>
      <c r="D677" s="12"/>
      <c r="E677" s="12"/>
      <c r="F677" s="12"/>
    </row>
    <row r="678" spans="1:6" x14ac:dyDescent="0.25">
      <c r="A678" s="12"/>
      <c r="B678" s="12"/>
      <c r="C678" s="12"/>
      <c r="D678" s="12"/>
      <c r="E678" s="12"/>
      <c r="F678" s="12"/>
    </row>
    <row r="679" spans="1:6" x14ac:dyDescent="0.25">
      <c r="A679" s="12"/>
      <c r="B679" s="12"/>
      <c r="C679" s="12"/>
      <c r="D679" s="12"/>
      <c r="E679" s="12"/>
      <c r="F679" s="12"/>
    </row>
    <row r="680" spans="1:6" x14ac:dyDescent="0.25">
      <c r="A680" s="12"/>
      <c r="B680" s="12"/>
      <c r="C680" s="12"/>
      <c r="D680" s="12"/>
      <c r="E680" s="12"/>
      <c r="F680" s="12"/>
    </row>
    <row r="681" spans="1:6" x14ac:dyDescent="0.25">
      <c r="A681" s="12"/>
      <c r="B681" s="12"/>
      <c r="C681" s="12"/>
      <c r="D681" s="12"/>
      <c r="E681" s="12"/>
      <c r="F681" s="12"/>
    </row>
    <row r="682" spans="1:6" x14ac:dyDescent="0.25">
      <c r="A682" s="12"/>
      <c r="B682" s="12"/>
      <c r="C682" s="12"/>
      <c r="D682" s="12"/>
      <c r="E682" s="12"/>
      <c r="F682" s="12"/>
    </row>
    <row r="683" spans="1:6" x14ac:dyDescent="0.25">
      <c r="A683" s="12"/>
      <c r="B683" s="12"/>
      <c r="C683" s="12"/>
      <c r="D683" s="12"/>
      <c r="E683" s="12"/>
      <c r="F683" s="12"/>
    </row>
    <row r="684" spans="1:6" x14ac:dyDescent="0.25">
      <c r="A684" s="12"/>
      <c r="B684" s="12"/>
      <c r="C684" s="12"/>
      <c r="D684" s="12"/>
      <c r="E684" s="12"/>
      <c r="F684" s="12"/>
    </row>
    <row r="685" spans="1:6" x14ac:dyDescent="0.25">
      <c r="A685" s="12"/>
      <c r="B685" s="12"/>
      <c r="C685" s="12"/>
      <c r="D685" s="12"/>
      <c r="E685" s="12"/>
      <c r="F685" s="12"/>
    </row>
    <row r="686" spans="1:6" x14ac:dyDescent="0.25">
      <c r="A686" s="12"/>
      <c r="B686" s="12"/>
      <c r="C686" s="12"/>
      <c r="D686" s="12"/>
      <c r="E686" s="12"/>
      <c r="F686" s="12"/>
    </row>
    <row r="687" spans="1:6" x14ac:dyDescent="0.25">
      <c r="A687" s="12"/>
      <c r="B687" s="12"/>
      <c r="C687" s="12"/>
      <c r="D687" s="12"/>
      <c r="E687" s="12"/>
      <c r="F687" s="12"/>
    </row>
    <row r="688" spans="1:6" x14ac:dyDescent="0.25">
      <c r="A688" s="12"/>
      <c r="B688" s="12"/>
      <c r="C688" s="12"/>
      <c r="D688" s="12"/>
      <c r="E688" s="12"/>
      <c r="F688" s="12"/>
    </row>
    <row r="689" spans="1:6" x14ac:dyDescent="0.25">
      <c r="A689" s="12"/>
      <c r="B689" s="12"/>
      <c r="C689" s="12"/>
      <c r="D689" s="12"/>
      <c r="E689" s="12"/>
      <c r="F689" s="12"/>
    </row>
    <row r="690" spans="1:6" x14ac:dyDescent="0.25">
      <c r="A690" s="12"/>
      <c r="B690" s="12"/>
      <c r="C690" s="12"/>
      <c r="D690" s="12"/>
      <c r="E690" s="12"/>
      <c r="F690" s="12"/>
    </row>
    <row r="691" spans="1:6" x14ac:dyDescent="0.25">
      <c r="A691" s="12"/>
      <c r="B691" s="12"/>
      <c r="C691" s="12"/>
      <c r="D691" s="12"/>
      <c r="E691" s="12"/>
      <c r="F691" s="12"/>
    </row>
    <row r="692" spans="1:6" x14ac:dyDescent="0.25">
      <c r="A692" s="12"/>
      <c r="B692" s="12"/>
      <c r="C692" s="12"/>
      <c r="D692" s="12"/>
      <c r="E692" s="12"/>
      <c r="F692" s="12"/>
    </row>
    <row r="693" spans="1:6" x14ac:dyDescent="0.25">
      <c r="A693" s="12"/>
      <c r="B693" s="12"/>
      <c r="C693" s="12"/>
      <c r="D693" s="12"/>
      <c r="E693" s="12"/>
      <c r="F693" s="12"/>
    </row>
    <row r="694" spans="1:6" x14ac:dyDescent="0.25">
      <c r="A694" s="12"/>
      <c r="B694" s="12"/>
      <c r="C694" s="12"/>
      <c r="D694" s="12"/>
      <c r="E694" s="12"/>
      <c r="F694" s="12"/>
    </row>
    <row r="695" spans="1:6" x14ac:dyDescent="0.25">
      <c r="A695" s="12"/>
      <c r="B695" s="12"/>
      <c r="C695" s="12"/>
      <c r="D695" s="12"/>
      <c r="E695" s="12"/>
      <c r="F695" s="12"/>
    </row>
    <row r="696" spans="1:6" x14ac:dyDescent="0.25">
      <c r="A696" s="12"/>
      <c r="B696" s="12"/>
      <c r="C696" s="12"/>
      <c r="D696" s="12"/>
      <c r="E696" s="12"/>
      <c r="F696" s="12"/>
    </row>
    <row r="697" spans="1:6" x14ac:dyDescent="0.25">
      <c r="A697" s="12"/>
      <c r="B697" s="12"/>
      <c r="C697" s="12"/>
      <c r="D697" s="12"/>
      <c r="E697" s="12"/>
      <c r="F697" s="12"/>
    </row>
    <row r="698" spans="1:6" x14ac:dyDescent="0.25">
      <c r="A698" s="12"/>
      <c r="B698" s="12"/>
      <c r="C698" s="12"/>
      <c r="D698" s="12"/>
      <c r="E698" s="12"/>
      <c r="F698" s="12"/>
    </row>
    <row r="699" spans="1:6" x14ac:dyDescent="0.25">
      <c r="A699" s="12"/>
      <c r="B699" s="12"/>
      <c r="C699" s="12"/>
      <c r="D699" s="12"/>
      <c r="E699" s="12"/>
      <c r="F699" s="12"/>
    </row>
    <row r="700" spans="1:6" x14ac:dyDescent="0.25">
      <c r="A700" s="12"/>
      <c r="B700" s="12"/>
      <c r="C700" s="12"/>
      <c r="D700" s="12"/>
      <c r="E700" s="12"/>
      <c r="F700" s="12"/>
    </row>
    <row r="701" spans="1:6" x14ac:dyDescent="0.25">
      <c r="A701" s="12"/>
      <c r="B701" s="12"/>
      <c r="C701" s="12"/>
      <c r="D701" s="12"/>
      <c r="E701" s="12"/>
      <c r="F701" s="12"/>
    </row>
    <row r="702" spans="1:6" x14ac:dyDescent="0.25">
      <c r="A702" s="12"/>
      <c r="B702" s="12"/>
      <c r="C702" s="12"/>
      <c r="D702" s="12"/>
      <c r="E702" s="12"/>
      <c r="F702" s="12"/>
    </row>
    <row r="703" spans="1:6" x14ac:dyDescent="0.25">
      <c r="A703" s="12"/>
      <c r="B703" s="12"/>
      <c r="C703" s="12"/>
      <c r="D703" s="12"/>
      <c r="E703" s="12"/>
      <c r="F703" s="12"/>
    </row>
    <row r="704" spans="1:6" x14ac:dyDescent="0.25">
      <c r="A704" s="12"/>
      <c r="B704" s="12"/>
      <c r="C704" s="12"/>
      <c r="D704" s="12"/>
      <c r="E704" s="12"/>
      <c r="F704" s="12"/>
    </row>
    <row r="705" spans="1:6" x14ac:dyDescent="0.25">
      <c r="A705" s="12"/>
      <c r="B705" s="12"/>
      <c r="C705" s="12"/>
      <c r="D705" s="12"/>
      <c r="E705" s="12"/>
      <c r="F705" s="12"/>
    </row>
    <row r="706" spans="1:6" x14ac:dyDescent="0.25">
      <c r="A706" s="12"/>
      <c r="B706" s="12"/>
      <c r="C706" s="12"/>
      <c r="D706" s="12"/>
      <c r="E706" s="12"/>
      <c r="F706" s="12"/>
    </row>
    <row r="707" spans="1:6" x14ac:dyDescent="0.25">
      <c r="A707" s="12"/>
      <c r="B707" s="12"/>
      <c r="C707" s="12"/>
      <c r="D707" s="12"/>
      <c r="E707" s="12"/>
      <c r="F707" s="12"/>
    </row>
    <row r="708" spans="1:6" x14ac:dyDescent="0.25">
      <c r="A708" s="12"/>
      <c r="B708" s="12"/>
      <c r="C708" s="12"/>
      <c r="D708" s="12"/>
      <c r="E708" s="12"/>
      <c r="F708" s="12"/>
    </row>
    <row r="709" spans="1:6" x14ac:dyDescent="0.25">
      <c r="A709" s="12"/>
      <c r="B709" s="12"/>
      <c r="C709" s="12"/>
      <c r="D709" s="12"/>
      <c r="E709" s="12"/>
      <c r="F709" s="12"/>
    </row>
    <row r="710" spans="1:6" x14ac:dyDescent="0.25">
      <c r="A710" s="12"/>
      <c r="B710" s="12"/>
      <c r="C710" s="12"/>
      <c r="D710" s="12"/>
      <c r="E710" s="12"/>
      <c r="F710" s="12"/>
    </row>
    <row r="711" spans="1:6" x14ac:dyDescent="0.25">
      <c r="A711" s="12"/>
      <c r="B711" s="12"/>
      <c r="C711" s="12"/>
      <c r="D711" s="12"/>
      <c r="E711" s="12"/>
      <c r="F711" s="12"/>
    </row>
    <row r="712" spans="1:6" x14ac:dyDescent="0.25">
      <c r="A712" s="12"/>
      <c r="B712" s="12"/>
      <c r="C712" s="12"/>
      <c r="D712" s="12"/>
      <c r="E712" s="12"/>
      <c r="F712" s="12"/>
    </row>
    <row r="713" spans="1:6" x14ac:dyDescent="0.25">
      <c r="A713" s="12"/>
      <c r="B713" s="12"/>
      <c r="C713" s="12"/>
      <c r="D713" s="12"/>
      <c r="E713" s="12"/>
      <c r="F713" s="12"/>
    </row>
    <row r="714" spans="1:6" x14ac:dyDescent="0.25">
      <c r="A714" s="12"/>
      <c r="B714" s="12"/>
      <c r="C714" s="12"/>
      <c r="D714" s="12"/>
      <c r="E714" s="12"/>
      <c r="F714" s="12"/>
    </row>
    <row r="715" spans="1:6" x14ac:dyDescent="0.25">
      <c r="A715" s="12"/>
      <c r="B715" s="12"/>
      <c r="C715" s="12"/>
      <c r="D715" s="12"/>
      <c r="E715" s="12"/>
      <c r="F715" s="12"/>
    </row>
    <row r="716" spans="1:6" x14ac:dyDescent="0.25">
      <c r="A716" s="12"/>
      <c r="B716" s="12"/>
      <c r="C716" s="12"/>
      <c r="D716" s="12"/>
      <c r="E716" s="12"/>
      <c r="F716" s="12"/>
    </row>
    <row r="717" spans="1:6" x14ac:dyDescent="0.25">
      <c r="A717" s="12"/>
      <c r="B717" s="12"/>
      <c r="C717" s="12"/>
      <c r="D717" s="12"/>
      <c r="E717" s="12"/>
      <c r="F717" s="12"/>
    </row>
    <row r="718" spans="1:6" x14ac:dyDescent="0.25">
      <c r="A718" s="12"/>
      <c r="B718" s="12"/>
      <c r="C718" s="12"/>
      <c r="D718" s="12"/>
      <c r="E718" s="12"/>
      <c r="F718" s="12"/>
    </row>
    <row r="719" spans="1:6" x14ac:dyDescent="0.25">
      <c r="A719" s="12"/>
      <c r="B719" s="12"/>
      <c r="C719" s="12"/>
      <c r="D719" s="12"/>
      <c r="E719" s="12"/>
      <c r="F719" s="12"/>
    </row>
    <row r="720" spans="1:6" x14ac:dyDescent="0.25">
      <c r="A720" s="12"/>
      <c r="B720" s="12"/>
      <c r="C720" s="12"/>
      <c r="D720" s="12"/>
      <c r="E720" s="12"/>
      <c r="F720" s="12"/>
    </row>
    <row r="721" spans="1:6" x14ac:dyDescent="0.25">
      <c r="A721" s="12"/>
      <c r="B721" s="12"/>
      <c r="C721" s="12"/>
      <c r="D721" s="12"/>
      <c r="E721" s="12"/>
      <c r="F721" s="12"/>
    </row>
    <row r="722" spans="1:6" x14ac:dyDescent="0.25">
      <c r="A722" s="12"/>
      <c r="B722" s="12"/>
      <c r="C722" s="12"/>
      <c r="D722" s="12"/>
      <c r="E722" s="12"/>
      <c r="F722" s="12"/>
    </row>
    <row r="723" spans="1:6" x14ac:dyDescent="0.25">
      <c r="A723" s="12"/>
      <c r="B723" s="12"/>
      <c r="C723" s="12"/>
      <c r="D723" s="12"/>
      <c r="E723" s="12"/>
      <c r="F723" s="12"/>
    </row>
    <row r="724" spans="1:6" x14ac:dyDescent="0.25">
      <c r="A724" s="12"/>
      <c r="B724" s="12"/>
      <c r="C724" s="12"/>
      <c r="D724" s="12"/>
      <c r="E724" s="12"/>
      <c r="F724" s="12"/>
    </row>
    <row r="725" spans="1:6" x14ac:dyDescent="0.25">
      <c r="A725" s="12"/>
      <c r="B725" s="12"/>
      <c r="C725" s="12"/>
      <c r="D725" s="12"/>
      <c r="E725" s="12"/>
      <c r="F725" s="12"/>
    </row>
    <row r="726" spans="1:6" x14ac:dyDescent="0.25">
      <c r="A726" s="12"/>
      <c r="B726" s="12"/>
      <c r="C726" s="12"/>
      <c r="D726" s="12"/>
      <c r="E726" s="12"/>
      <c r="F726" s="12"/>
    </row>
    <row r="727" spans="1:6" x14ac:dyDescent="0.25">
      <c r="A727" s="12"/>
      <c r="B727" s="12"/>
      <c r="C727" s="12"/>
      <c r="D727" s="12"/>
      <c r="E727" s="12"/>
      <c r="F727" s="12"/>
    </row>
    <row r="728" spans="1:6" x14ac:dyDescent="0.25">
      <c r="A728" s="12"/>
      <c r="B728" s="12"/>
      <c r="C728" s="12"/>
      <c r="D728" s="12"/>
      <c r="E728" s="12"/>
      <c r="F728" s="12"/>
    </row>
    <row r="729" spans="1:6" x14ac:dyDescent="0.25">
      <c r="A729" s="12"/>
      <c r="B729" s="12"/>
      <c r="C729" s="12"/>
      <c r="D729" s="12"/>
      <c r="E729" s="12"/>
      <c r="F729" s="12"/>
    </row>
    <row r="730" spans="1:6" x14ac:dyDescent="0.25">
      <c r="A730" s="12"/>
      <c r="B730" s="12"/>
      <c r="C730" s="12"/>
      <c r="D730" s="12"/>
      <c r="E730" s="12"/>
      <c r="F730" s="12"/>
    </row>
    <row r="731" spans="1:6" x14ac:dyDescent="0.25">
      <c r="A731" s="12"/>
      <c r="B731" s="12"/>
      <c r="C731" s="12"/>
      <c r="D731" s="12"/>
      <c r="E731" s="12"/>
      <c r="F731" s="12"/>
    </row>
    <row r="732" spans="1:6" x14ac:dyDescent="0.25">
      <c r="A732" s="12"/>
      <c r="B732" s="12"/>
      <c r="C732" s="12"/>
      <c r="D732" s="12"/>
      <c r="E732" s="12"/>
      <c r="F732" s="12"/>
    </row>
    <row r="733" spans="1:6" x14ac:dyDescent="0.25">
      <c r="A733" s="12"/>
      <c r="B733" s="12"/>
      <c r="C733" s="12"/>
      <c r="D733" s="12"/>
      <c r="E733" s="12"/>
      <c r="F733" s="12"/>
    </row>
    <row r="734" spans="1:6" x14ac:dyDescent="0.25">
      <c r="A734" s="12"/>
      <c r="B734" s="12"/>
      <c r="C734" s="12"/>
      <c r="D734" s="12"/>
      <c r="E734" s="12"/>
      <c r="F734" s="12"/>
    </row>
    <row r="735" spans="1:6" x14ac:dyDescent="0.25">
      <c r="A735" s="12"/>
      <c r="B735" s="12"/>
      <c r="C735" s="12"/>
      <c r="D735" s="12"/>
      <c r="E735" s="12"/>
      <c r="F735" s="12"/>
    </row>
    <row r="736" spans="1:6" x14ac:dyDescent="0.25">
      <c r="A736" s="12"/>
      <c r="B736" s="12"/>
      <c r="C736" s="12"/>
      <c r="D736" s="12"/>
      <c r="E736" s="12"/>
      <c r="F736" s="12"/>
    </row>
    <row r="737" spans="1:6" x14ac:dyDescent="0.25">
      <c r="A737" s="12"/>
      <c r="B737" s="12"/>
      <c r="C737" s="12"/>
      <c r="D737" s="12"/>
      <c r="E737" s="12"/>
      <c r="F737" s="12"/>
    </row>
    <row r="738" spans="1:6" x14ac:dyDescent="0.25">
      <c r="A738" s="12"/>
      <c r="B738" s="12"/>
      <c r="C738" s="12"/>
      <c r="D738" s="12"/>
      <c r="E738" s="12"/>
      <c r="F738" s="12"/>
    </row>
    <row r="739" spans="1:6" x14ac:dyDescent="0.25">
      <c r="A739" s="12"/>
      <c r="B739" s="12"/>
      <c r="C739" s="12"/>
      <c r="D739" s="12"/>
      <c r="E739" s="12"/>
      <c r="F739" s="12"/>
    </row>
    <row r="740" spans="1:6" x14ac:dyDescent="0.25">
      <c r="A740" s="12"/>
      <c r="B740" s="12"/>
      <c r="C740" s="12"/>
      <c r="D740" s="12"/>
      <c r="E740" s="12"/>
      <c r="F740" s="12"/>
    </row>
    <row r="741" spans="1:6" x14ac:dyDescent="0.25">
      <c r="A741" s="12"/>
      <c r="B741" s="12"/>
      <c r="C741" s="12"/>
      <c r="D741" s="12"/>
      <c r="E741" s="12"/>
      <c r="F741" s="12"/>
    </row>
    <row r="742" spans="1:6" x14ac:dyDescent="0.25">
      <c r="A742" s="12"/>
      <c r="B742" s="12"/>
      <c r="C742" s="12"/>
      <c r="D742" s="12"/>
      <c r="E742" s="12"/>
      <c r="F742" s="12"/>
    </row>
    <row r="743" spans="1:6" x14ac:dyDescent="0.25">
      <c r="A743" s="12"/>
      <c r="B743" s="12"/>
      <c r="C743" s="12"/>
      <c r="D743" s="12"/>
      <c r="E743" s="12"/>
      <c r="F743" s="12"/>
    </row>
    <row r="744" spans="1:6" x14ac:dyDescent="0.25">
      <c r="A744" s="12"/>
      <c r="B744" s="12"/>
      <c r="C744" s="12"/>
      <c r="D744" s="12"/>
      <c r="E744" s="12"/>
      <c r="F744" s="12"/>
    </row>
    <row r="745" spans="1:6" x14ac:dyDescent="0.25">
      <c r="A745" s="12"/>
      <c r="B745" s="12"/>
      <c r="C745" s="12"/>
      <c r="D745" s="12"/>
      <c r="E745" s="12"/>
      <c r="F745" s="12"/>
    </row>
    <row r="746" spans="1:6" x14ac:dyDescent="0.25">
      <c r="A746" s="12"/>
      <c r="B746" s="12"/>
      <c r="C746" s="12"/>
      <c r="D746" s="12"/>
      <c r="E746" s="12"/>
      <c r="F746" s="12"/>
    </row>
    <row r="747" spans="1:6" x14ac:dyDescent="0.25">
      <c r="A747" s="12"/>
      <c r="B747" s="12"/>
      <c r="C747" s="12"/>
      <c r="D747" s="12"/>
      <c r="E747" s="12"/>
      <c r="F747" s="12"/>
    </row>
    <row r="748" spans="1:6" x14ac:dyDescent="0.25">
      <c r="A748" s="12"/>
      <c r="B748" s="12"/>
      <c r="C748" s="12"/>
      <c r="D748" s="12"/>
      <c r="E748" s="12"/>
      <c r="F748" s="12"/>
    </row>
    <row r="749" spans="1:6" x14ac:dyDescent="0.25">
      <c r="A749" s="12"/>
      <c r="B749" s="12"/>
      <c r="C749" s="12"/>
      <c r="D749" s="12"/>
      <c r="E749" s="12"/>
      <c r="F749" s="12"/>
    </row>
    <row r="750" spans="1:6" x14ac:dyDescent="0.25">
      <c r="A750" s="12"/>
      <c r="B750" s="12"/>
      <c r="C750" s="12"/>
      <c r="D750" s="12"/>
      <c r="E750" s="12"/>
      <c r="F750" s="12"/>
    </row>
    <row r="751" spans="1:6" x14ac:dyDescent="0.25">
      <c r="A751" s="12"/>
      <c r="B751" s="12"/>
      <c r="C751" s="12"/>
      <c r="D751" s="12"/>
      <c r="E751" s="12"/>
      <c r="F751" s="12"/>
    </row>
    <row r="752" spans="1:6" x14ac:dyDescent="0.25">
      <c r="A752" s="12"/>
      <c r="B752" s="12"/>
      <c r="C752" s="12"/>
      <c r="D752" s="12"/>
      <c r="E752" s="12"/>
      <c r="F752" s="12"/>
    </row>
    <row r="753" spans="1:6" x14ac:dyDescent="0.25">
      <c r="A753" s="12"/>
      <c r="B753" s="12"/>
      <c r="C753" s="12"/>
      <c r="D753" s="12"/>
      <c r="E753" s="12"/>
      <c r="F753" s="12"/>
    </row>
    <row r="754" spans="1:6" x14ac:dyDescent="0.25">
      <c r="A754" s="12"/>
      <c r="B754" s="12"/>
      <c r="C754" s="12"/>
      <c r="D754" s="12"/>
      <c r="E754" s="12"/>
      <c r="F754" s="12"/>
    </row>
    <row r="755" spans="1:6" x14ac:dyDescent="0.25">
      <c r="A755" s="12"/>
      <c r="B755" s="12"/>
      <c r="C755" s="12"/>
      <c r="D755" s="12"/>
      <c r="E755" s="12"/>
      <c r="F755" s="12"/>
    </row>
    <row r="756" spans="1:6" x14ac:dyDescent="0.25">
      <c r="A756" s="12"/>
      <c r="B756" s="12"/>
      <c r="C756" s="12"/>
      <c r="D756" s="12"/>
      <c r="E756" s="12"/>
      <c r="F756" s="12"/>
    </row>
    <row r="757" spans="1:6" x14ac:dyDescent="0.25">
      <c r="A757" s="12"/>
      <c r="B757" s="12"/>
      <c r="C757" s="12"/>
      <c r="D757" s="12"/>
      <c r="E757" s="12"/>
      <c r="F757" s="12"/>
    </row>
    <row r="758" spans="1:6" x14ac:dyDescent="0.25">
      <c r="A758" s="12"/>
      <c r="B758" s="12"/>
      <c r="C758" s="12"/>
      <c r="D758" s="12"/>
      <c r="E758" s="12"/>
      <c r="F758" s="12"/>
    </row>
    <row r="759" spans="1:6" x14ac:dyDescent="0.25">
      <c r="A759" s="12"/>
      <c r="B759" s="12"/>
      <c r="C759" s="12"/>
      <c r="D759" s="12"/>
      <c r="E759" s="12"/>
      <c r="F759" s="12"/>
    </row>
    <row r="760" spans="1:6" x14ac:dyDescent="0.25">
      <c r="A760" s="12"/>
      <c r="B760" s="12"/>
      <c r="C760" s="12"/>
      <c r="D760" s="12"/>
      <c r="E760" s="12"/>
      <c r="F760" s="12"/>
    </row>
    <row r="761" spans="1:6" x14ac:dyDescent="0.25">
      <c r="A761" s="12"/>
      <c r="B761" s="12"/>
      <c r="C761" s="12"/>
      <c r="D761" s="12"/>
      <c r="E761" s="12"/>
      <c r="F761" s="12"/>
    </row>
    <row r="762" spans="1:6" x14ac:dyDescent="0.25">
      <c r="A762" s="12"/>
      <c r="B762" s="12"/>
      <c r="C762" s="12"/>
      <c r="D762" s="12"/>
      <c r="E762" s="12"/>
      <c r="F762" s="12"/>
    </row>
    <row r="763" spans="1:6" x14ac:dyDescent="0.25">
      <c r="A763" s="12"/>
      <c r="B763" s="12"/>
      <c r="C763" s="12"/>
      <c r="D763" s="12"/>
      <c r="E763" s="12"/>
      <c r="F763" s="12"/>
    </row>
    <row r="764" spans="1:6" x14ac:dyDescent="0.25">
      <c r="A764" s="12"/>
      <c r="B764" s="12"/>
      <c r="C764" s="12"/>
      <c r="D764" s="12"/>
      <c r="E764" s="12"/>
      <c r="F764" s="12"/>
    </row>
    <row r="765" spans="1:6" x14ac:dyDescent="0.25">
      <c r="A765" s="12"/>
      <c r="B765" s="12"/>
      <c r="C765" s="12"/>
      <c r="D765" s="12"/>
      <c r="E765" s="12"/>
      <c r="F765" s="12"/>
    </row>
    <row r="766" spans="1:6" x14ac:dyDescent="0.25">
      <c r="A766" s="12"/>
      <c r="B766" s="12"/>
      <c r="C766" s="12"/>
      <c r="D766" s="12"/>
      <c r="E766" s="12"/>
      <c r="F766" s="12"/>
    </row>
    <row r="767" spans="1:6" x14ac:dyDescent="0.25">
      <c r="A767" s="12"/>
      <c r="B767" s="12"/>
      <c r="C767" s="12"/>
      <c r="D767" s="12"/>
      <c r="E767" s="12"/>
      <c r="F767" s="12"/>
    </row>
    <row r="768" spans="1:6" x14ac:dyDescent="0.25">
      <c r="A768" s="12"/>
      <c r="B768" s="12"/>
      <c r="C768" s="12"/>
      <c r="D768" s="12"/>
      <c r="E768" s="12"/>
      <c r="F768" s="12"/>
    </row>
    <row r="769" spans="1:6" x14ac:dyDescent="0.25">
      <c r="A769" s="12"/>
      <c r="B769" s="12"/>
      <c r="C769" s="12"/>
      <c r="D769" s="12"/>
      <c r="E769" s="12"/>
      <c r="F769" s="12"/>
    </row>
    <row r="770" spans="1:6" x14ac:dyDescent="0.25">
      <c r="A770" s="12"/>
      <c r="B770" s="12"/>
      <c r="C770" s="12"/>
      <c r="D770" s="12"/>
      <c r="E770" s="12"/>
      <c r="F770" s="12"/>
    </row>
    <row r="771" spans="1:6" x14ac:dyDescent="0.25">
      <c r="A771" s="12"/>
      <c r="B771" s="12"/>
      <c r="C771" s="12"/>
      <c r="D771" s="12"/>
      <c r="E771" s="12"/>
      <c r="F771" s="12"/>
    </row>
    <row r="772" spans="1:6" x14ac:dyDescent="0.25">
      <c r="A772" s="12"/>
      <c r="B772" s="12"/>
      <c r="C772" s="12"/>
      <c r="D772" s="12"/>
      <c r="E772" s="12"/>
      <c r="F772" s="12"/>
    </row>
    <row r="773" spans="1:6" x14ac:dyDescent="0.25">
      <c r="A773" s="12"/>
      <c r="B773" s="12"/>
      <c r="C773" s="12"/>
      <c r="D773" s="12"/>
      <c r="E773" s="12"/>
      <c r="F773" s="12"/>
    </row>
    <row r="774" spans="1:6" x14ac:dyDescent="0.25">
      <c r="A774" s="12"/>
      <c r="B774" s="12"/>
      <c r="C774" s="12"/>
      <c r="D774" s="12"/>
      <c r="E774" s="12"/>
      <c r="F774" s="12"/>
    </row>
    <row r="775" spans="1:6" x14ac:dyDescent="0.25">
      <c r="A775" s="12"/>
      <c r="B775" s="12"/>
      <c r="C775" s="12"/>
      <c r="D775" s="12"/>
      <c r="E775" s="12"/>
      <c r="F775" s="12"/>
    </row>
    <row r="776" spans="1:6" x14ac:dyDescent="0.25">
      <c r="A776" s="12"/>
      <c r="B776" s="12"/>
      <c r="C776" s="12"/>
      <c r="D776" s="12"/>
      <c r="E776" s="12"/>
      <c r="F776" s="12"/>
    </row>
    <row r="777" spans="1:6" x14ac:dyDescent="0.25">
      <c r="A777" s="12"/>
      <c r="B777" s="12"/>
      <c r="C777" s="12"/>
      <c r="D777" s="12"/>
      <c r="E777" s="12"/>
      <c r="F777" s="12"/>
    </row>
    <row r="778" spans="1:6" x14ac:dyDescent="0.25">
      <c r="A778" s="12"/>
      <c r="B778" s="12"/>
      <c r="C778" s="12"/>
      <c r="D778" s="12"/>
      <c r="E778" s="12"/>
      <c r="F778" s="12"/>
    </row>
    <row r="779" spans="1:6" x14ac:dyDescent="0.25">
      <c r="A779" s="12"/>
      <c r="B779" s="12"/>
      <c r="C779" s="12"/>
      <c r="D779" s="12"/>
      <c r="E779" s="12"/>
      <c r="F779" s="12"/>
    </row>
    <row r="780" spans="1:6" x14ac:dyDescent="0.25">
      <c r="A780" s="12"/>
      <c r="B780" s="12"/>
      <c r="C780" s="12"/>
      <c r="D780" s="12"/>
      <c r="E780" s="12"/>
      <c r="F780" s="12"/>
    </row>
    <row r="781" spans="1:6" x14ac:dyDescent="0.25">
      <c r="A781" s="12"/>
      <c r="B781" s="12"/>
      <c r="C781" s="12"/>
      <c r="D781" s="12"/>
      <c r="E781" s="12"/>
      <c r="F781" s="12"/>
    </row>
    <row r="782" spans="1:6" x14ac:dyDescent="0.25">
      <c r="A782" s="12"/>
      <c r="B782" s="12"/>
      <c r="C782" s="12"/>
      <c r="D782" s="12"/>
      <c r="E782" s="12"/>
      <c r="F782" s="12"/>
    </row>
    <row r="783" spans="1:6" x14ac:dyDescent="0.25">
      <c r="A783" s="12"/>
      <c r="B783" s="12"/>
      <c r="C783" s="12"/>
      <c r="D783" s="12"/>
      <c r="E783" s="12"/>
      <c r="F783" s="12"/>
    </row>
    <row r="784" spans="1:6" x14ac:dyDescent="0.25">
      <c r="A784" s="12"/>
      <c r="B784" s="12"/>
      <c r="C784" s="12"/>
      <c r="D784" s="12"/>
      <c r="E784" s="12"/>
      <c r="F784" s="12"/>
    </row>
    <row r="785" spans="1:6" x14ac:dyDescent="0.25">
      <c r="A785" s="12"/>
      <c r="B785" s="12"/>
      <c r="C785" s="12"/>
      <c r="D785" s="12"/>
      <c r="E785" s="12"/>
      <c r="F785" s="12"/>
    </row>
    <row r="786" spans="1:6" x14ac:dyDescent="0.25">
      <c r="A786" s="12"/>
      <c r="B786" s="12"/>
      <c r="C786" s="12"/>
      <c r="D786" s="12"/>
      <c r="E786" s="12"/>
      <c r="F786" s="12"/>
    </row>
    <row r="787" spans="1:6" x14ac:dyDescent="0.25">
      <c r="A787" s="12"/>
      <c r="B787" s="12"/>
      <c r="C787" s="12"/>
      <c r="D787" s="12"/>
      <c r="E787" s="12"/>
      <c r="F787" s="12"/>
    </row>
    <row r="788" spans="1:6" x14ac:dyDescent="0.25">
      <c r="A788" s="12"/>
      <c r="B788" s="12"/>
      <c r="C788" s="12"/>
      <c r="D788" s="12"/>
      <c r="E788" s="12"/>
      <c r="F788" s="12"/>
    </row>
    <row r="789" spans="1:6" x14ac:dyDescent="0.25">
      <c r="A789" s="12"/>
      <c r="B789" s="12"/>
      <c r="C789" s="12"/>
      <c r="D789" s="12"/>
      <c r="E789" s="12"/>
      <c r="F789" s="12"/>
    </row>
    <row r="790" spans="1:6" x14ac:dyDescent="0.25">
      <c r="A790" s="12"/>
      <c r="B790" s="12"/>
      <c r="C790" s="12"/>
      <c r="D790" s="12"/>
      <c r="E790" s="12"/>
      <c r="F790" s="12"/>
    </row>
    <row r="791" spans="1:6" x14ac:dyDescent="0.25">
      <c r="A791" s="12"/>
      <c r="B791" s="12"/>
      <c r="C791" s="12"/>
      <c r="D791" s="12"/>
      <c r="E791" s="12"/>
      <c r="F791" s="12"/>
    </row>
    <row r="792" spans="1:6" x14ac:dyDescent="0.25">
      <c r="A792" s="12"/>
      <c r="B792" s="12"/>
      <c r="C792" s="12"/>
      <c r="D792" s="12"/>
      <c r="E792" s="12"/>
      <c r="F792" s="12"/>
    </row>
    <row r="793" spans="1:6" x14ac:dyDescent="0.25">
      <c r="A793" s="12"/>
      <c r="B793" s="12"/>
      <c r="C793" s="12"/>
      <c r="D793" s="12"/>
      <c r="E793" s="12"/>
      <c r="F793" s="12"/>
    </row>
    <row r="794" spans="1:6" x14ac:dyDescent="0.25">
      <c r="A794" s="12"/>
      <c r="B794" s="12"/>
      <c r="C794" s="12"/>
      <c r="D794" s="12"/>
      <c r="E794" s="12"/>
      <c r="F794" s="12"/>
    </row>
    <row r="795" spans="1:6" x14ac:dyDescent="0.25">
      <c r="A795" s="12"/>
      <c r="B795" s="12"/>
      <c r="C795" s="12"/>
      <c r="D795" s="12"/>
      <c r="E795" s="12"/>
      <c r="F795" s="12"/>
    </row>
    <row r="796" spans="1:6" x14ac:dyDescent="0.25">
      <c r="A796" s="12"/>
      <c r="B796" s="12"/>
      <c r="C796" s="12"/>
      <c r="D796" s="12"/>
      <c r="E796" s="12"/>
      <c r="F796" s="12"/>
    </row>
    <row r="797" spans="1:6" x14ac:dyDescent="0.25">
      <c r="A797" s="12"/>
      <c r="B797" s="12"/>
      <c r="C797" s="12"/>
      <c r="D797" s="12"/>
      <c r="E797" s="12"/>
      <c r="F797" s="12"/>
    </row>
    <row r="798" spans="1:6" x14ac:dyDescent="0.25">
      <c r="A798" s="12"/>
      <c r="B798" s="12"/>
      <c r="C798" s="12"/>
      <c r="D798" s="12"/>
      <c r="E798" s="12"/>
      <c r="F798" s="12"/>
    </row>
    <row r="799" spans="1:6" x14ac:dyDescent="0.25">
      <c r="A799" s="12"/>
      <c r="B799" s="12"/>
      <c r="C799" s="12"/>
      <c r="D799" s="12"/>
      <c r="E799" s="12"/>
      <c r="F799" s="12"/>
    </row>
    <row r="800" spans="1:6" x14ac:dyDescent="0.25">
      <c r="A800" s="12"/>
      <c r="B800" s="12"/>
      <c r="C800" s="12"/>
      <c r="D800" s="12"/>
      <c r="E800" s="12"/>
      <c r="F800" s="12"/>
    </row>
    <row r="801" spans="1:6" x14ac:dyDescent="0.25">
      <c r="A801" s="12"/>
      <c r="B801" s="12"/>
      <c r="C801" s="12"/>
      <c r="D801" s="12"/>
      <c r="E801" s="12"/>
      <c r="F801" s="12"/>
    </row>
    <row r="802" spans="1:6" x14ac:dyDescent="0.25">
      <c r="A802" s="12"/>
      <c r="B802" s="12"/>
      <c r="C802" s="12"/>
      <c r="D802" s="12"/>
      <c r="E802" s="12"/>
      <c r="F802" s="12"/>
    </row>
    <row r="803" spans="1:6" x14ac:dyDescent="0.25">
      <c r="A803" s="12"/>
      <c r="B803" s="12"/>
      <c r="C803" s="12"/>
      <c r="D803" s="12"/>
      <c r="E803" s="12"/>
      <c r="F803" s="12"/>
    </row>
    <row r="804" spans="1:6" x14ac:dyDescent="0.25">
      <c r="A804" s="12"/>
      <c r="B804" s="12"/>
      <c r="C804" s="12"/>
      <c r="D804" s="12"/>
      <c r="E804" s="12"/>
      <c r="F804" s="12"/>
    </row>
    <row r="805" spans="1:6" x14ac:dyDescent="0.25">
      <c r="A805" s="12"/>
      <c r="B805" s="12"/>
      <c r="C805" s="12"/>
      <c r="D805" s="12"/>
      <c r="E805" s="12"/>
      <c r="F805" s="12"/>
    </row>
    <row r="806" spans="1:6" x14ac:dyDescent="0.25">
      <c r="A806" s="12"/>
      <c r="B806" s="12"/>
      <c r="C806" s="12"/>
      <c r="D806" s="12"/>
      <c r="E806" s="12"/>
      <c r="F806" s="12"/>
    </row>
    <row r="807" spans="1:6" x14ac:dyDescent="0.25">
      <c r="A807" s="12"/>
      <c r="B807" s="12"/>
      <c r="C807" s="12"/>
      <c r="D807" s="12"/>
      <c r="E807" s="12"/>
      <c r="F807" s="12"/>
    </row>
    <row r="808" spans="1:6" x14ac:dyDescent="0.25">
      <c r="A808" s="12"/>
      <c r="B808" s="12"/>
      <c r="C808" s="12"/>
      <c r="D808" s="12"/>
      <c r="E808" s="12"/>
      <c r="F808" s="12"/>
    </row>
    <row r="809" spans="1:6" x14ac:dyDescent="0.25">
      <c r="A809" s="12"/>
      <c r="B809" s="12"/>
      <c r="C809" s="12"/>
      <c r="D809" s="12"/>
      <c r="E809" s="12"/>
      <c r="F809" s="12"/>
    </row>
    <row r="810" spans="1:6" x14ac:dyDescent="0.25">
      <c r="A810" s="12"/>
      <c r="B810" s="12"/>
      <c r="C810" s="12"/>
      <c r="D810" s="12"/>
      <c r="E810" s="12"/>
      <c r="F810" s="12"/>
    </row>
    <row r="811" spans="1:6" x14ac:dyDescent="0.25">
      <c r="A811" s="12"/>
      <c r="B811" s="12"/>
      <c r="C811" s="12"/>
      <c r="D811" s="12"/>
      <c r="E811" s="12"/>
      <c r="F811" s="12"/>
    </row>
    <row r="812" spans="1:6" x14ac:dyDescent="0.25">
      <c r="A812" s="12"/>
      <c r="B812" s="12"/>
      <c r="C812" s="12"/>
      <c r="D812" s="12"/>
      <c r="E812" s="12"/>
      <c r="F812" s="12"/>
    </row>
    <row r="813" spans="1:6" x14ac:dyDescent="0.25">
      <c r="A813" s="12"/>
      <c r="B813" s="12"/>
      <c r="C813" s="12"/>
      <c r="D813" s="12"/>
      <c r="E813" s="12"/>
      <c r="F813" s="12"/>
    </row>
    <row r="814" spans="1:6" x14ac:dyDescent="0.25">
      <c r="A814" s="12"/>
      <c r="B814" s="12"/>
      <c r="C814" s="12"/>
      <c r="D814" s="12"/>
      <c r="E814" s="12"/>
      <c r="F814" s="12"/>
    </row>
    <row r="815" spans="1:6" x14ac:dyDescent="0.25">
      <c r="A815" s="12"/>
      <c r="B815" s="12"/>
      <c r="C815" s="12"/>
      <c r="D815" s="12"/>
      <c r="E815" s="12"/>
      <c r="F815" s="12"/>
    </row>
    <row r="816" spans="1:6" x14ac:dyDescent="0.25">
      <c r="A816" s="12"/>
      <c r="B816" s="12"/>
      <c r="C816" s="12"/>
      <c r="D816" s="12"/>
      <c r="E816" s="12"/>
      <c r="F816" s="12"/>
    </row>
    <row r="817" spans="1:6" x14ac:dyDescent="0.25">
      <c r="A817" s="12"/>
      <c r="B817" s="12"/>
      <c r="C817" s="12"/>
      <c r="D817" s="12"/>
      <c r="E817" s="12"/>
      <c r="F817" s="12"/>
    </row>
    <row r="818" spans="1:6" x14ac:dyDescent="0.25">
      <c r="A818" s="12"/>
      <c r="B818" s="12"/>
      <c r="C818" s="12"/>
      <c r="D818" s="12"/>
      <c r="E818" s="12"/>
      <c r="F818" s="12"/>
    </row>
    <row r="819" spans="1:6" x14ac:dyDescent="0.25">
      <c r="A819" s="12"/>
      <c r="B819" s="12"/>
      <c r="C819" s="12"/>
      <c r="D819" s="12"/>
      <c r="E819" s="12"/>
      <c r="F819" s="12"/>
    </row>
    <row r="820" spans="1:6" x14ac:dyDescent="0.25">
      <c r="A820" s="12"/>
      <c r="B820" s="12"/>
      <c r="C820" s="12"/>
      <c r="D820" s="12"/>
      <c r="E820" s="12"/>
      <c r="F820" s="12"/>
    </row>
    <row r="821" spans="1:6" x14ac:dyDescent="0.25">
      <c r="A821" s="12"/>
      <c r="B821" s="12"/>
      <c r="C821" s="12"/>
      <c r="D821" s="12"/>
      <c r="E821" s="12"/>
      <c r="F821" s="12"/>
    </row>
    <row r="822" spans="1:6" x14ac:dyDescent="0.25">
      <c r="A822" s="12"/>
      <c r="B822" s="12"/>
      <c r="C822" s="12"/>
      <c r="D822" s="12"/>
      <c r="E822" s="12"/>
      <c r="F822" s="12"/>
    </row>
    <row r="823" spans="1:6" x14ac:dyDescent="0.25">
      <c r="A823" s="12"/>
      <c r="B823" s="12"/>
      <c r="C823" s="12"/>
      <c r="D823" s="12"/>
      <c r="E823" s="12"/>
      <c r="F823" s="12"/>
    </row>
    <row r="824" spans="1:6" x14ac:dyDescent="0.25">
      <c r="A824" s="12"/>
      <c r="B824" s="12"/>
      <c r="C824" s="12"/>
      <c r="D824" s="12"/>
      <c r="E824" s="12"/>
      <c r="F824" s="12"/>
    </row>
    <row r="825" spans="1:6" x14ac:dyDescent="0.25">
      <c r="A825" s="12"/>
      <c r="B825" s="12"/>
      <c r="C825" s="12"/>
      <c r="D825" s="12"/>
      <c r="E825" s="12"/>
      <c r="F825" s="12"/>
    </row>
    <row r="826" spans="1:6" x14ac:dyDescent="0.25">
      <c r="A826" s="12"/>
      <c r="B826" s="12"/>
      <c r="C826" s="12"/>
      <c r="D826" s="12"/>
      <c r="E826" s="12"/>
      <c r="F826" s="12"/>
    </row>
    <row r="827" spans="1:6" x14ac:dyDescent="0.25">
      <c r="A827" s="12"/>
      <c r="B827" s="12"/>
      <c r="C827" s="12"/>
      <c r="D827" s="12"/>
      <c r="E827" s="12"/>
      <c r="F827" s="12"/>
    </row>
    <row r="828" spans="1:6" x14ac:dyDescent="0.25">
      <c r="A828" s="12"/>
      <c r="B828" s="12"/>
      <c r="C828" s="12"/>
      <c r="D828" s="12"/>
      <c r="E828" s="12"/>
      <c r="F828" s="12"/>
    </row>
    <row r="829" spans="1:6" x14ac:dyDescent="0.25">
      <c r="A829" s="12"/>
      <c r="B829" s="12"/>
      <c r="C829" s="12"/>
      <c r="D829" s="12"/>
      <c r="E829" s="12"/>
      <c r="F829" s="12"/>
    </row>
    <row r="830" spans="1:6" x14ac:dyDescent="0.25">
      <c r="A830" s="12"/>
      <c r="B830" s="12"/>
      <c r="C830" s="12"/>
      <c r="D830" s="12"/>
      <c r="E830" s="12"/>
      <c r="F830" s="12"/>
    </row>
    <row r="831" spans="1:6" x14ac:dyDescent="0.25">
      <c r="A831" s="12"/>
      <c r="B831" s="12"/>
      <c r="C831" s="12"/>
      <c r="D831" s="12"/>
      <c r="E831" s="12"/>
      <c r="F831" s="12"/>
    </row>
    <row r="832" spans="1:6" x14ac:dyDescent="0.25">
      <c r="A832" s="12"/>
      <c r="B832" s="12"/>
      <c r="C832" s="12"/>
      <c r="D832" s="12"/>
      <c r="E832" s="12"/>
      <c r="F832" s="12"/>
    </row>
    <row r="833" spans="1:6" x14ac:dyDescent="0.25">
      <c r="A833" s="12"/>
      <c r="B833" s="12"/>
      <c r="C833" s="12"/>
      <c r="D833" s="12"/>
      <c r="E833" s="12"/>
      <c r="F833" s="12"/>
    </row>
    <row r="834" spans="1:6" x14ac:dyDescent="0.25">
      <c r="A834" s="12"/>
      <c r="B834" s="12"/>
      <c r="C834" s="12"/>
      <c r="D834" s="12"/>
      <c r="E834" s="12"/>
      <c r="F834" s="12"/>
    </row>
    <row r="835" spans="1:6" x14ac:dyDescent="0.25">
      <c r="A835" s="12"/>
      <c r="B835" s="12"/>
      <c r="C835" s="12"/>
      <c r="D835" s="12"/>
      <c r="E835" s="12"/>
      <c r="F835" s="12"/>
    </row>
    <row r="836" spans="1:6" x14ac:dyDescent="0.25">
      <c r="A836" s="12"/>
      <c r="B836" s="12"/>
      <c r="C836" s="12"/>
      <c r="D836" s="12"/>
      <c r="E836" s="12"/>
      <c r="F836" s="12"/>
    </row>
    <row r="837" spans="1:6" x14ac:dyDescent="0.25">
      <c r="A837" s="12"/>
      <c r="B837" s="12"/>
      <c r="C837" s="12"/>
      <c r="D837" s="12"/>
      <c r="E837" s="12"/>
      <c r="F837" s="12"/>
    </row>
    <row r="838" spans="1:6" x14ac:dyDescent="0.25">
      <c r="A838" s="12"/>
      <c r="B838" s="12"/>
      <c r="C838" s="12"/>
      <c r="D838" s="12"/>
      <c r="E838" s="12"/>
      <c r="F838" s="12"/>
    </row>
    <row r="839" spans="1:6" x14ac:dyDescent="0.25">
      <c r="A839" s="12"/>
      <c r="B839" s="12"/>
      <c r="C839" s="12"/>
      <c r="D839" s="12"/>
      <c r="E839" s="12"/>
      <c r="F839" s="12"/>
    </row>
    <row r="840" spans="1:6" x14ac:dyDescent="0.25">
      <c r="A840" s="12"/>
      <c r="B840" s="12"/>
      <c r="C840" s="12"/>
      <c r="D840" s="12"/>
      <c r="E840" s="12"/>
      <c r="F840" s="12"/>
    </row>
    <row r="841" spans="1:6" x14ac:dyDescent="0.25">
      <c r="A841" s="12"/>
      <c r="B841" s="12"/>
      <c r="C841" s="12"/>
      <c r="D841" s="12"/>
      <c r="E841" s="12"/>
      <c r="F841" s="12"/>
    </row>
    <row r="842" spans="1:6" x14ac:dyDescent="0.25">
      <c r="A842" s="12"/>
      <c r="B842" s="12"/>
      <c r="C842" s="12"/>
      <c r="D842" s="12"/>
      <c r="E842" s="12"/>
      <c r="F842" s="12"/>
    </row>
    <row r="843" spans="1:6" x14ac:dyDescent="0.25">
      <c r="A843" s="12"/>
      <c r="B843" s="12"/>
      <c r="C843" s="12"/>
      <c r="D843" s="12"/>
      <c r="E843" s="12"/>
      <c r="F843" s="12"/>
    </row>
    <row r="844" spans="1:6" x14ac:dyDescent="0.25">
      <c r="A844" s="12"/>
      <c r="B844" s="12"/>
      <c r="C844" s="12"/>
      <c r="D844" s="12"/>
      <c r="E844" s="12"/>
      <c r="F844" s="12"/>
    </row>
    <row r="845" spans="1:6" x14ac:dyDescent="0.25">
      <c r="A845" s="12"/>
      <c r="B845" s="12"/>
      <c r="C845" s="12"/>
      <c r="D845" s="12"/>
      <c r="E845" s="12"/>
      <c r="F845" s="12"/>
    </row>
    <row r="846" spans="1:6" x14ac:dyDescent="0.25">
      <c r="A846" s="12"/>
      <c r="B846" s="12"/>
      <c r="C846" s="12"/>
      <c r="D846" s="12"/>
      <c r="E846" s="12"/>
      <c r="F846" s="12"/>
    </row>
    <row r="847" spans="1:6" x14ac:dyDescent="0.25">
      <c r="A847" s="12"/>
      <c r="B847" s="12"/>
      <c r="C847" s="12"/>
      <c r="D847" s="12"/>
      <c r="E847" s="12"/>
      <c r="F847" s="12"/>
    </row>
    <row r="848" spans="1:6" x14ac:dyDescent="0.25">
      <c r="A848" s="12"/>
      <c r="B848" s="12"/>
      <c r="C848" s="12"/>
      <c r="D848" s="12"/>
      <c r="E848" s="12"/>
      <c r="F848" s="12"/>
    </row>
    <row r="849" spans="1:6" x14ac:dyDescent="0.25">
      <c r="A849" s="12"/>
      <c r="B849" s="12"/>
      <c r="C849" s="12"/>
      <c r="D849" s="12"/>
      <c r="E849" s="12"/>
      <c r="F849" s="12"/>
    </row>
    <row r="850" spans="1:6" x14ac:dyDescent="0.25">
      <c r="A850" s="12"/>
      <c r="B850" s="12"/>
      <c r="C850" s="12"/>
      <c r="D850" s="12"/>
      <c r="E850" s="12"/>
      <c r="F850" s="12"/>
    </row>
    <row r="851" spans="1:6" x14ac:dyDescent="0.25">
      <c r="A851" s="12"/>
      <c r="B851" s="12"/>
      <c r="C851" s="12"/>
      <c r="D851" s="12"/>
      <c r="E851" s="12"/>
      <c r="F851" s="12"/>
    </row>
    <row r="852" spans="1:6" x14ac:dyDescent="0.25">
      <c r="A852" s="12"/>
      <c r="B852" s="12"/>
      <c r="C852" s="12"/>
      <c r="D852" s="12"/>
      <c r="E852" s="12"/>
      <c r="F852" s="12"/>
    </row>
    <row r="853" spans="1:6" x14ac:dyDescent="0.25">
      <c r="A853" s="12"/>
      <c r="B853" s="12"/>
      <c r="C853" s="12"/>
      <c r="D853" s="12"/>
      <c r="E853" s="12"/>
      <c r="F853" s="12"/>
    </row>
    <row r="854" spans="1:6" x14ac:dyDescent="0.25">
      <c r="A854" s="12"/>
      <c r="B854" s="12"/>
      <c r="C854" s="12"/>
      <c r="D854" s="12"/>
      <c r="E854" s="12"/>
      <c r="F854" s="12"/>
    </row>
    <row r="855" spans="1:6" x14ac:dyDescent="0.25">
      <c r="A855" s="12"/>
      <c r="B855" s="12"/>
      <c r="C855" s="12"/>
      <c r="D855" s="12"/>
      <c r="E855" s="12"/>
      <c r="F855" s="12"/>
    </row>
    <row r="856" spans="1:6" x14ac:dyDescent="0.25">
      <c r="A856" s="12"/>
      <c r="B856" s="12"/>
      <c r="C856" s="12"/>
      <c r="D856" s="12"/>
      <c r="E856" s="12"/>
      <c r="F856" s="12"/>
    </row>
    <row r="857" spans="1:6" x14ac:dyDescent="0.25">
      <c r="A857" s="12"/>
      <c r="B857" s="12"/>
      <c r="C857" s="12"/>
      <c r="D857" s="12"/>
      <c r="E857" s="12"/>
      <c r="F857" s="12"/>
    </row>
    <row r="858" spans="1:6" x14ac:dyDescent="0.25">
      <c r="A858" s="12"/>
      <c r="B858" s="12"/>
      <c r="C858" s="12"/>
      <c r="D858" s="12"/>
      <c r="E858" s="12"/>
      <c r="F858" s="12"/>
    </row>
    <row r="859" spans="1:6" x14ac:dyDescent="0.25">
      <c r="A859" s="12"/>
      <c r="B859" s="12"/>
      <c r="C859" s="12"/>
      <c r="D859" s="12"/>
      <c r="E859" s="12"/>
      <c r="F859" s="12"/>
    </row>
    <row r="860" spans="1:6" x14ac:dyDescent="0.25">
      <c r="A860" s="12"/>
      <c r="B860" s="12"/>
      <c r="C860" s="12"/>
      <c r="D860" s="12"/>
      <c r="E860" s="12"/>
      <c r="F860" s="12"/>
    </row>
    <row r="861" spans="1:6" x14ac:dyDescent="0.25">
      <c r="A861" s="12"/>
      <c r="B861" s="12"/>
      <c r="C861" s="12"/>
      <c r="D861" s="12"/>
      <c r="E861" s="12"/>
      <c r="F861" s="12"/>
    </row>
    <row r="862" spans="1:6" x14ac:dyDescent="0.25">
      <c r="A862" s="12"/>
      <c r="B862" s="12"/>
      <c r="C862" s="12"/>
      <c r="D862" s="12"/>
      <c r="E862" s="12"/>
      <c r="F862" s="12"/>
    </row>
    <row r="863" spans="1:6" x14ac:dyDescent="0.25">
      <c r="A863" s="12"/>
      <c r="B863" s="12"/>
      <c r="C863" s="12"/>
      <c r="D863" s="12"/>
      <c r="E863" s="12"/>
      <c r="F863" s="12"/>
    </row>
    <row r="864" spans="1:6" x14ac:dyDescent="0.25">
      <c r="A864" s="12"/>
      <c r="B864" s="12"/>
      <c r="C864" s="12"/>
      <c r="D864" s="12"/>
      <c r="E864" s="12"/>
      <c r="F864" s="12"/>
    </row>
    <row r="865" spans="1:6" x14ac:dyDescent="0.25">
      <c r="A865" s="12"/>
      <c r="B865" s="12"/>
      <c r="C865" s="12"/>
      <c r="D865" s="12"/>
      <c r="E865" s="12"/>
      <c r="F865" s="12"/>
    </row>
    <row r="866" spans="1:6" x14ac:dyDescent="0.25">
      <c r="A866" s="12"/>
      <c r="B866" s="12"/>
      <c r="C866" s="12"/>
      <c r="D866" s="12"/>
      <c r="E866" s="12"/>
      <c r="F866" s="12"/>
    </row>
  </sheetData>
  <sheetProtection algorithmName="SHA-512" hashValue="4s4683Sk4FqtT/Vk3ofje3QrFYjRHtFxGjYuW+9jJJ+LlGXCySpLCiowYBLI38DikO3VumykXxJXD+8N2ID2qQ==" saltValue="NDiv42xKt31HioTfksTGWw==" spinCount="100000" sheet="1" objects="1" scenarios="1"/>
  <mergeCells count="11">
    <mergeCell ref="A2:E2"/>
    <mergeCell ref="A3:E3"/>
    <mergeCell ref="A4:E4"/>
    <mergeCell ref="A6:E6"/>
    <mergeCell ref="A7:E7"/>
    <mergeCell ref="D32:E32"/>
    <mergeCell ref="D12:E12"/>
    <mergeCell ref="D13:E26"/>
    <mergeCell ref="D33:E40"/>
    <mergeCell ref="A43:F43"/>
    <mergeCell ref="A42:F42"/>
  </mergeCells>
  <conditionalFormatting sqref="B34:B41">
    <cfRule type="expression" dxfId="7" priority="2">
      <formula>B34&lt;C34</formula>
    </cfRule>
  </conditionalFormatting>
  <dataValidations count="6">
    <dataValidation type="date" allowBlank="1" showInputMessage="1" showErrorMessage="1" sqref="B25 B27" xr:uid="{95043607-66C5-4FF9-9B81-91371EA18CCA}">
      <formula1>43831</formula1>
      <formula2>73415</formula2>
    </dataValidation>
    <dataValidation type="decimal" allowBlank="1" showInputMessage="1" showErrorMessage="1" sqref="B12 B20" xr:uid="{44313470-8167-4B1B-A729-334990A1FB34}">
      <formula1>0.1</formula1>
      <formula2>99999</formula2>
    </dataValidation>
    <dataValidation allowBlank="1" showInputMessage="1" showErrorMessage="1" promptTitle="Guidance" prompt="Please fill in the number of the executed sample of interviews." sqref="A33" xr:uid="{72C8E030-2A4D-42EA-82D1-1B96D2B33BA0}"/>
    <dataValidation type="whole" allowBlank="1" showInputMessage="1" showErrorMessage="1" sqref="B19" xr:uid="{C66AA68A-AB53-4AC2-8ACF-8A2A8C1AD42F}">
      <formula1>0</formula1>
      <formula2>999</formula2>
    </dataValidation>
    <dataValidation type="date" allowBlank="1" showInputMessage="1" showErrorMessage="1" sqref="B10:B11 E11 B21:B24 B30" xr:uid="{5975947C-B3D1-49D7-BD5A-A25A5ABFA480}">
      <formula1>44378</formula1>
      <formula2>73050</formula2>
    </dataValidation>
    <dataValidation allowBlank="1" showInputMessage="1" showErrorMessage="1" promptTitle="Guidance" prompt="This refers to the Certification and Auditing Rules section 2.12 that allow audit termination in abnormal situations." sqref="D10" xr:uid="{FEF03CEC-450A-4F9E-8F5E-68B41DA206BC}"/>
  </dataValidations>
  <pageMargins left="0.511811024" right="0.511811024" top="0.78740157499999996" bottom="0.78740157499999996" header="0.31496062000000002" footer="0.31496062000000002"/>
  <drawing r:id="rId1"/>
  <tableParts count="1">
    <tablePart r:id="rId2"/>
  </tableParts>
  <extLst>
    <ext xmlns:x14="http://schemas.microsoft.com/office/spreadsheetml/2009/9/main" uri="{78C0D931-6437-407d-A8EE-F0AAD7539E65}">
      <x14:conditionalFormattings>
        <x14:conditionalFormatting xmlns:xm="http://schemas.microsoft.com/office/excel/2006/main">
          <x14:cfRule type="expression" priority="141" id="{4D1811A4-0FB4-49C9-BD51-C747B3045CDF}">
            <xm:f>'Hidden Lists'!$C$38='Hidden Lists'!$C$28</xm:f>
            <x14:dxf>
              <font>
                <b/>
                <i val="0"/>
                <color rgb="FF175259"/>
              </font>
              <fill>
                <patternFill>
                  <bgColor rgb="FFFF7C80"/>
                </patternFill>
              </fill>
            </x14:dxf>
          </x14:cfRule>
          <xm:sqref>B21:B25</xm:sqref>
        </x14:conditionalFormatting>
        <x14:conditionalFormatting xmlns:xm="http://schemas.microsoft.com/office/excel/2006/main">
          <x14:cfRule type="expression" priority="6" id="{DF86E731-E6AE-461F-93E2-B77FA6843E0D}">
            <xm:f>'https://raorg.sharepoint.com/Users/csouza/Rainforest Alliance/#Standards &amp; Assurance - A.Brazil and South America\6.New Standard 2020\3.RA 2020 Templates\Version 1.1\[210326_Templates_Individual_MultiFarm_v1.1.xlsx]Hidden Lists'!#REF!='https://raorg.sharepoint.com/Users/csouza/Rainforest Alliance/#Standards &amp; Assurance - A.Brazil and South America\6.New Standard 2020\3.RA 2020 Templates\Version 1.1\[210326_Templates_Individual_MultiFarm_v1.1.xlsx]Hidden Lists'!#REF!</xm:f>
            <x14:dxf>
              <font>
                <b/>
                <i val="0"/>
                <color rgb="FF175259"/>
              </font>
              <fill>
                <patternFill>
                  <bgColor rgb="FFFF7C80"/>
                </patternFill>
              </fill>
            </x14:dxf>
          </x14:cfRule>
          <xm:sqref>B27</xm:sqref>
        </x14:conditionalFormatting>
        <x14:conditionalFormatting xmlns:xm="http://schemas.microsoft.com/office/excel/2006/main">
          <x14:cfRule type="expression" priority="8" id="{67DAF061-4CF1-45AA-92EC-5A0C6CE0F89B}">
            <xm:f>'https://raorg.sharepoint.com/Users/csouza/Rainforest Alliance/#Standards &amp; Assurance - A.Brazil and South America\6.New Standard 2020\3.RA 2020 Templates\Version 1.1\[210326_Templates_Individual_MultiFarm_v1.1.xlsx]Hidden Lists'!#REF!='https://raorg.sharepoint.com/Users/csouza/Rainforest Alliance/#Standards &amp; Assurance - A.Brazil and South America\6.New Standard 2020\3.RA 2020 Templates\Version 1.1\[210326_Templates_Individual_MultiFarm_v1.1.xlsx]Hidden Lists'!#REF!</xm:f>
            <x14:dxf>
              <font>
                <b/>
                <i val="0"/>
                <color rgb="FF175259"/>
              </font>
              <fill>
                <patternFill>
                  <bgColor rgb="FFFF7C80"/>
                </patternFill>
              </fill>
            </x14:dxf>
          </x14:cfRule>
          <xm:sqref>B30</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670EF83F-E64F-40E5-A779-A7DC9026F1F9}">
          <x14:formula1>
            <xm:f>'Hidden Lists'!$F$3:$F$4</xm:f>
          </x14:formula1>
          <xm:sqref>B17 E10 B14</xm:sqref>
        </x14:dataValidation>
        <x14:dataValidation type="list" allowBlank="1" showInputMessage="1" showErrorMessage="1" xr:uid="{65D41744-8485-4B21-8E35-3CCFA05228FF}">
          <x14:formula1>
            <xm:f>'Hidden Lists'!$F$32:$F$35</xm:f>
          </x14:formula1>
          <xm:sqref>B29</xm:sqref>
        </x14:dataValidation>
        <x14:dataValidation type="list" allowBlank="1" showInputMessage="1" showErrorMessage="1" xr:uid="{2629FF94-F750-4E3B-9B1A-09E09D26983C}">
          <x14:formula1>
            <xm:f>'Hidden Lists'!$C$33:$C$35</xm:f>
          </x14:formula1>
          <xm:sqref>B15 B18</xm:sqref>
        </x14:dataValidation>
        <x14:dataValidation type="list" allowBlank="1" showInputMessage="1" showErrorMessage="1" xr:uid="{6DE3DBBF-25E6-4077-B767-64D782F5A266}">
          <x14:formula1>
            <xm:f>'Hidden Lists'!$I$22:$I$23</xm:f>
          </x14:formula1>
          <xm:sqref>D45:D866 E866</xm:sqref>
        </x14:dataValidation>
        <x14:dataValidation type="list" allowBlank="1" showInputMessage="1" showErrorMessage="1" xr:uid="{CE0065ED-18DF-403D-B866-231F20B9579A}">
          <x14:formula1>
            <xm:f>'Hidden Lists'!$I$13:$I$19</xm:f>
          </x14:formula1>
          <xm:sqref>C45:C866</xm:sqref>
        </x14:dataValidation>
        <x14:dataValidation type="list" allowBlank="1" showInputMessage="1" showErrorMessage="1" xr:uid="{27F28644-45F4-4AF9-A21D-978CBBE78458}">
          <x14:formula1>
            <xm:f>'Hidden Lists'!$K$18:$K$20</xm:f>
          </x14:formula1>
          <xm:sqref>B9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4DC14-72DF-4D39-B040-E1D5AB266F30}">
  <sheetPr codeName="Sheet8">
    <tabColor rgb="FF175259"/>
  </sheetPr>
  <dimension ref="A1:K21"/>
  <sheetViews>
    <sheetView workbookViewId="0">
      <selection activeCell="G11" sqref="G11"/>
    </sheetView>
  </sheetViews>
  <sheetFormatPr defaultColWidth="9.140625" defaultRowHeight="13.5" x14ac:dyDescent="0.25"/>
  <cols>
    <col min="1" max="1" width="29.5703125" style="2" customWidth="1"/>
    <col min="2" max="2" width="13" style="2" customWidth="1"/>
    <col min="3" max="3" width="13.140625" style="2" customWidth="1"/>
    <col min="4" max="4" width="5.7109375" style="2" customWidth="1"/>
    <col min="5" max="5" width="28.28515625" style="2" customWidth="1"/>
    <col min="6" max="6" width="16.42578125" style="2" customWidth="1"/>
    <col min="7" max="7" width="16.85546875" style="2" customWidth="1"/>
    <col min="8" max="8" width="16.28515625" style="46" bestFit="1" customWidth="1"/>
    <col min="9" max="10" width="9.140625" style="302"/>
    <col min="11" max="11" width="9.140625" style="252"/>
    <col min="12" max="16384" width="9.140625" style="2"/>
  </cols>
  <sheetData>
    <row r="1" spans="1:9" x14ac:dyDescent="0.25">
      <c r="A1" s="113"/>
      <c r="B1" s="6"/>
      <c r="C1" s="6"/>
      <c r="D1" s="6"/>
      <c r="E1" s="6"/>
      <c r="F1" s="6"/>
      <c r="G1" s="144" t="str">
        <f>'1. Application Form'!K1</f>
        <v>Version 2.1 July 2023</v>
      </c>
    </row>
    <row r="2" spans="1:9" ht="20.25" x14ac:dyDescent="0.3">
      <c r="A2" s="814" t="s">
        <v>333</v>
      </c>
      <c r="B2" s="815"/>
      <c r="C2" s="815"/>
      <c r="D2" s="815"/>
      <c r="E2" s="815"/>
      <c r="F2" s="815"/>
      <c r="G2" s="816"/>
    </row>
    <row r="3" spans="1:9" ht="31.5" customHeight="1" x14ac:dyDescent="0.25">
      <c r="A3" s="817" t="str">
        <f>'1. Application Form'!A3:K3</f>
        <v>For Farm Certificate Holders &amp; Applicants
Group certification</v>
      </c>
      <c r="B3" s="818"/>
      <c r="C3" s="818"/>
      <c r="D3" s="818"/>
      <c r="E3" s="818"/>
      <c r="F3" s="818"/>
      <c r="G3" s="819"/>
    </row>
    <row r="4" spans="1:9" ht="15" x14ac:dyDescent="0.25">
      <c r="A4" s="820" t="str">
        <f>'1. Application Form'!A4:K4</f>
        <v>Sustainable Agriculture Standard 2020</v>
      </c>
      <c r="B4" s="821"/>
      <c r="C4" s="821"/>
      <c r="D4" s="821"/>
      <c r="E4" s="821"/>
      <c r="F4" s="821"/>
      <c r="G4" s="822"/>
    </row>
    <row r="6" spans="1:9" x14ac:dyDescent="0.25">
      <c r="A6" s="114" t="s">
        <v>334</v>
      </c>
      <c r="B6" s="6"/>
      <c r="C6" s="78"/>
      <c r="E6" s="114" t="s">
        <v>335</v>
      </c>
      <c r="F6" s="221"/>
      <c r="G6" s="78"/>
    </row>
    <row r="7" spans="1:9" ht="55.5" customHeight="1" x14ac:dyDescent="0.25">
      <c r="A7" s="600" t="s">
        <v>336</v>
      </c>
      <c r="B7" s="601"/>
      <c r="C7" s="602"/>
      <c r="E7" s="600" t="s">
        <v>337</v>
      </c>
      <c r="F7" s="601"/>
      <c r="G7" s="602"/>
      <c r="I7" s="350"/>
    </row>
    <row r="8" spans="1:9" x14ac:dyDescent="0.25">
      <c r="A8" s="191"/>
      <c r="B8" s="8" t="s">
        <v>338</v>
      </c>
      <c r="C8" s="222" t="s">
        <v>339</v>
      </c>
      <c r="E8" s="191"/>
      <c r="F8" s="170" t="s">
        <v>338</v>
      </c>
      <c r="G8" s="192" t="s">
        <v>340</v>
      </c>
      <c r="I8" s="220" t="s">
        <v>341</v>
      </c>
    </row>
    <row r="9" spans="1:9" ht="12.75" customHeight="1" x14ac:dyDescent="0.25">
      <c r="A9" s="65" t="str">
        <f>'3.Audit Summary'!A33</f>
        <v>Workers Interviewed</v>
      </c>
      <c r="B9" s="477">
        <f>'3.Audit Summary'!B33</f>
        <v>0</v>
      </c>
      <c r="C9" s="508">
        <f>'3.Audit Summary'!C33</f>
        <v>0</v>
      </c>
      <c r="D9" s="348"/>
      <c r="E9" s="193" t="s">
        <v>342</v>
      </c>
      <c r="F9" s="513">
        <f>'1. Application Form'!F127</f>
        <v>0</v>
      </c>
      <c r="G9" s="514">
        <v>0</v>
      </c>
      <c r="I9" s="188">
        <v>0</v>
      </c>
    </row>
    <row r="10" spans="1:9" x14ac:dyDescent="0.25">
      <c r="A10" s="63" t="str">
        <f>'Hidden Lists'!I13</f>
        <v>Large Farm</v>
      </c>
      <c r="B10" s="477">
        <f>COUNTIF(SampleDiscl[#All],'Hidden Lists'!I13)</f>
        <v>0</v>
      </c>
      <c r="C10" s="509">
        <f>'2.Audit Plan'!B78</f>
        <v>0</v>
      </c>
      <c r="D10" s="145"/>
      <c r="E10" s="194" t="s">
        <v>343</v>
      </c>
      <c r="F10" s="513">
        <f>'1. Application Form'!F128</f>
        <v>0</v>
      </c>
      <c r="G10" s="515" t="e">
        <f>G13-I10</f>
        <v>#VALUE!</v>
      </c>
      <c r="I10" s="280">
        <f>6*7</f>
        <v>42</v>
      </c>
    </row>
    <row r="11" spans="1:9" x14ac:dyDescent="0.25">
      <c r="A11" s="65" t="str">
        <f>'Hidden Lists'!I14</f>
        <v>Small Farm</v>
      </c>
      <c r="B11" s="477">
        <f>COUNTIF(SampleDiscl[#All],'Hidden Lists'!I14)</f>
        <v>0</v>
      </c>
      <c r="C11" s="509">
        <f>'2.Audit Plan'!B79</f>
        <v>0</v>
      </c>
      <c r="D11" s="145"/>
      <c r="E11" s="195" t="s">
        <v>344</v>
      </c>
      <c r="F11" s="513">
        <f>'2.Audit Plan'!B18</f>
        <v>0</v>
      </c>
      <c r="G11" s="515" t="e">
        <f>G13-I11</f>
        <v>#VALUE!</v>
      </c>
      <c r="I11" s="280">
        <f>2*7</f>
        <v>14</v>
      </c>
    </row>
    <row r="12" spans="1:9" ht="14.25" thickBot="1" x14ac:dyDescent="0.3">
      <c r="A12" s="63" t="str">
        <f>'Hidden Lists'!I15</f>
        <v>Site</v>
      </c>
      <c r="B12" s="477">
        <f>COUNTIF(SampleDiscl[#All],'Hidden Lists'!I15)</f>
        <v>0</v>
      </c>
      <c r="C12" s="509">
        <f>'2.Audit Plan'!B80</f>
        <v>0</v>
      </c>
      <c r="D12" s="145"/>
      <c r="E12" s="195" t="s">
        <v>345</v>
      </c>
      <c r="F12" s="513">
        <f>'2.Audit Plan'!B23</f>
        <v>0</v>
      </c>
      <c r="G12" s="515" t="e">
        <f>G13-I12</f>
        <v>#VALUE!</v>
      </c>
      <c r="I12" s="280">
        <f>2*7</f>
        <v>14</v>
      </c>
    </row>
    <row r="13" spans="1:9" x14ac:dyDescent="0.25">
      <c r="A13" s="71" t="str">
        <f>'Hidden Lists'!I16</f>
        <v>Subcontractor</v>
      </c>
      <c r="B13" s="477">
        <f>COUNTIF(SampleDiscl[#All],'Hidden Lists'!I16)</f>
        <v>0</v>
      </c>
      <c r="C13" s="509">
        <f>'2.Audit Plan'!B81</f>
        <v>0</v>
      </c>
      <c r="D13" s="145"/>
      <c r="E13" s="277" t="s">
        <v>346</v>
      </c>
      <c r="F13" s="516">
        <f>'3.Audit Summary'!B10</f>
        <v>0</v>
      </c>
      <c r="G13" s="517" t="e">
        <f>'1. Application Form'!J51-'2b.Duration'!G9</f>
        <v>#VALUE!</v>
      </c>
      <c r="I13" s="281">
        <v>0</v>
      </c>
    </row>
    <row r="14" spans="1:9" ht="14.25" thickBot="1" x14ac:dyDescent="0.3">
      <c r="A14" s="63" t="str">
        <f>'Hidden Lists'!I17</f>
        <v>Service Provider</v>
      </c>
      <c r="B14" s="477">
        <f>COUNTIF(SampleDiscl[#All],'Hidden Lists'!I17)</f>
        <v>0</v>
      </c>
      <c r="C14" s="509">
        <f>'2.Audit Plan'!B83</f>
        <v>0</v>
      </c>
      <c r="D14" s="145"/>
      <c r="E14" s="278" t="s">
        <v>347</v>
      </c>
      <c r="F14" s="518">
        <f>'3.Audit Summary'!B11</f>
        <v>0</v>
      </c>
      <c r="G14" s="519" t="str">
        <f>'1. Application Form'!J51</f>
        <v/>
      </c>
      <c r="I14" s="281">
        <v>0</v>
      </c>
    </row>
    <row r="15" spans="1:9" x14ac:dyDescent="0.25">
      <c r="A15" s="64" t="str">
        <f>'Hidden Lists'!I18</f>
        <v>Labor Provider</v>
      </c>
      <c r="B15" s="510">
        <f>COUNTIF(SampleDiscl[#All],'Hidden Lists'!I18)</f>
        <v>0</v>
      </c>
      <c r="C15" s="511">
        <f>'2.Audit Plan'!B84</f>
        <v>0</v>
      </c>
      <c r="E15" s="279" t="s">
        <v>348</v>
      </c>
      <c r="F15" s="513">
        <f>'3.Audit Summary'!B22</f>
        <v>0</v>
      </c>
      <c r="G15" s="515">
        <f>F14+I15</f>
        <v>0</v>
      </c>
      <c r="I15" s="280">
        <f>IF(B17=0,0,10*7)</f>
        <v>0</v>
      </c>
    </row>
    <row r="16" spans="1:9" x14ac:dyDescent="0.25">
      <c r="E16" s="279" t="s">
        <v>349</v>
      </c>
      <c r="F16" s="513">
        <f>'3.Audit Summary'!B23</f>
        <v>0</v>
      </c>
      <c r="G16" s="520">
        <f>G17</f>
        <v>28</v>
      </c>
      <c r="I16" s="189">
        <v>0</v>
      </c>
    </row>
    <row r="17" spans="1:11" s="7" customFormat="1" ht="13.5" customHeight="1" x14ac:dyDescent="0.25">
      <c r="A17" s="349" t="s">
        <v>350</v>
      </c>
      <c r="B17" s="512">
        <f>'3.Audit Summary'!B19</f>
        <v>0</v>
      </c>
      <c r="C17" s="51"/>
      <c r="E17" s="194" t="s">
        <v>351</v>
      </c>
      <c r="F17" s="513">
        <f>'3.Audit Summary'!B30</f>
        <v>0</v>
      </c>
      <c r="G17" s="515">
        <f>I17+G15</f>
        <v>28</v>
      </c>
      <c r="H17" s="46"/>
      <c r="I17" s="188">
        <f>IF(B17=0,4*7,2*7)</f>
        <v>28</v>
      </c>
      <c r="J17" s="46"/>
      <c r="K17" s="251"/>
    </row>
    <row r="18" spans="1:11" x14ac:dyDescent="0.25">
      <c r="A18" s="347"/>
      <c r="B18" s="25"/>
      <c r="C18" s="25"/>
      <c r="E18" s="279" t="s">
        <v>352</v>
      </c>
      <c r="F18" s="521">
        <f>'3.Audit Summary'!B24</f>
        <v>0</v>
      </c>
      <c r="G18" s="522">
        <f>I18+G17</f>
        <v>35</v>
      </c>
      <c r="I18" s="190">
        <f>7*1</f>
        <v>7</v>
      </c>
    </row>
    <row r="19" spans="1:11" x14ac:dyDescent="0.25">
      <c r="A19" s="343"/>
      <c r="B19" s="344"/>
      <c r="C19" s="96"/>
      <c r="I19" s="350"/>
    </row>
    <row r="20" spans="1:11" x14ac:dyDescent="0.25">
      <c r="A20" s="345"/>
      <c r="B20" s="79"/>
      <c r="C20" s="51"/>
      <c r="I20" s="350"/>
    </row>
    <row r="21" spans="1:11" x14ac:dyDescent="0.25">
      <c r="I21" s="350"/>
    </row>
  </sheetData>
  <sheetProtection algorithmName="SHA-512" hashValue="AeI3spWBqvMPm8PjyicIJjRn7pIkauj6Y3+dDq+vSMEI3jo+E8QjSuZjB964VKgOKIhStz/A4vznz8MTEbtyZg==" saltValue="QOBA3Erx4dbxMeuL26UP0Q==" spinCount="100000" sheet="1" objects="1" scenarios="1"/>
  <mergeCells count="5">
    <mergeCell ref="A2:G2"/>
    <mergeCell ref="A3:G3"/>
    <mergeCell ref="A4:G4"/>
    <mergeCell ref="A7:C7"/>
    <mergeCell ref="E7:G7"/>
  </mergeCells>
  <conditionalFormatting sqref="B9:B15">
    <cfRule type="expression" dxfId="6" priority="1">
      <formula>B9&lt;C9</formula>
    </cfRule>
  </conditionalFormatting>
  <conditionalFormatting sqref="F10">
    <cfRule type="cellIs" dxfId="5" priority="15" operator="greaterThan">
      <formula>$G$10</formula>
    </cfRule>
  </conditionalFormatting>
  <conditionalFormatting sqref="F11">
    <cfRule type="cellIs" dxfId="4" priority="14" operator="greaterThan">
      <formula>$G$11</formula>
    </cfRule>
  </conditionalFormatting>
  <conditionalFormatting sqref="F12">
    <cfRule type="cellIs" dxfId="3" priority="13" operator="greaterThan">
      <formula>$G$12</formula>
    </cfRule>
  </conditionalFormatting>
  <conditionalFormatting sqref="F13">
    <cfRule type="cellIs" dxfId="2" priority="12" operator="greaterThan">
      <formula>$G$13</formula>
    </cfRule>
  </conditionalFormatting>
  <conditionalFormatting sqref="F14">
    <cfRule type="cellIs" dxfId="1" priority="11" operator="greaterThan">
      <formula>$G$14</formula>
    </cfRule>
  </conditionalFormatting>
  <conditionalFormatting sqref="F15:F18">
    <cfRule type="cellIs" dxfId="0" priority="4" operator="greaterThan">
      <formula>$G$15</formula>
    </cfRule>
  </conditionalFormatting>
  <pageMargins left="0.511811024" right="0.511811024" top="0.78740157499999996" bottom="0.78740157499999996" header="0.31496062000000002" footer="0.31496062000000002"/>
  <ignoredErrors>
    <ignoredError sqref="F16 F18" unlockedFormula="1"/>
  </ignoredErrors>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F439D-2B8A-4F80-A361-CAA367A12B3A}">
  <sheetPr codeName="Sheet9">
    <tabColor rgb="FFDEDBC4"/>
  </sheetPr>
  <dimension ref="A1:V198"/>
  <sheetViews>
    <sheetView zoomScale="60" zoomScaleNormal="60" workbookViewId="0">
      <selection activeCell="C22" sqref="C22"/>
    </sheetView>
  </sheetViews>
  <sheetFormatPr defaultColWidth="9.140625" defaultRowHeight="15.75" x14ac:dyDescent="0.3"/>
  <cols>
    <col min="1" max="1" width="17.42578125" style="3" customWidth="1"/>
    <col min="2" max="2" width="4.5703125" style="3" customWidth="1"/>
    <col min="3" max="3" width="26.5703125" style="1" bestFit="1" customWidth="1"/>
    <col min="4" max="4" width="14.7109375" style="1" bestFit="1" customWidth="1"/>
    <col min="5" max="5" width="9.140625" style="1"/>
    <col min="6" max="7" width="23" style="1" customWidth="1"/>
    <col min="8" max="8" width="12" style="1" customWidth="1"/>
    <col min="9" max="9" width="17.5703125" style="1" bestFit="1" customWidth="1"/>
    <col min="10" max="10" width="20.42578125" style="1" customWidth="1"/>
    <col min="11" max="11" width="46.5703125" style="1" bestFit="1" customWidth="1"/>
    <col min="12" max="12" width="10.85546875" style="1" customWidth="1"/>
    <col min="13" max="13" width="14.42578125" style="1" bestFit="1" customWidth="1"/>
    <col min="14" max="14" width="3.7109375" style="1" customWidth="1"/>
    <col min="15" max="15" width="4.7109375" style="1" customWidth="1"/>
    <col min="16" max="16" width="20.7109375" style="1" bestFit="1" customWidth="1"/>
    <col min="17" max="17" width="9.140625" style="1"/>
    <col min="18" max="18" width="2.5703125" style="1" bestFit="1" customWidth="1"/>
    <col min="19" max="19" width="20.7109375" style="1" customWidth="1"/>
    <col min="20" max="20" width="9.7109375" style="1" customWidth="1"/>
    <col min="21" max="21" width="129.7109375" style="1" customWidth="1"/>
    <col min="22" max="22" width="9.140625" style="1" customWidth="1"/>
    <col min="23" max="16384" width="9.140625" style="1"/>
  </cols>
  <sheetData>
    <row r="1" spans="1:22" ht="16.5" thickBot="1" x14ac:dyDescent="0.35">
      <c r="A1" s="358" t="s">
        <v>392</v>
      </c>
      <c r="H1" s="49"/>
    </row>
    <row r="2" spans="1:22" ht="15" x14ac:dyDescent="0.25">
      <c r="A2" s="20" t="s">
        <v>393</v>
      </c>
      <c r="B2" s="23"/>
      <c r="C2" s="17" t="s">
        <v>394</v>
      </c>
      <c r="F2" s="17" t="s">
        <v>395</v>
      </c>
      <c r="G2" s="49"/>
      <c r="I2" s="17" t="s">
        <v>396</v>
      </c>
      <c r="K2" s="17" t="s">
        <v>397</v>
      </c>
      <c r="M2" s="17" t="s">
        <v>398</v>
      </c>
      <c r="P2" s="17" t="s">
        <v>399</v>
      </c>
      <c r="Q2" s="17" t="s">
        <v>400</v>
      </c>
      <c r="S2" s="17" t="s">
        <v>401</v>
      </c>
      <c r="U2" s="826" t="s">
        <v>402</v>
      </c>
      <c r="V2" s="826"/>
    </row>
    <row r="3" spans="1:22" ht="22.5" x14ac:dyDescent="0.25">
      <c r="A3" s="21" t="s">
        <v>403</v>
      </c>
      <c r="B3" s="4"/>
      <c r="C3" s="18" t="s">
        <v>404</v>
      </c>
      <c r="F3" s="18" t="s">
        <v>405</v>
      </c>
      <c r="I3" s="18" t="s">
        <v>406</v>
      </c>
      <c r="K3" s="18">
        <f>'2.Audit Plan'!B39</f>
        <v>0</v>
      </c>
      <c r="M3" s="18" t="s">
        <v>407</v>
      </c>
      <c r="P3" s="13" t="s">
        <v>408</v>
      </c>
      <c r="Q3" s="14" t="s">
        <v>409</v>
      </c>
      <c r="R3" s="1" t="s">
        <v>410</v>
      </c>
      <c r="S3" s="1" t="s">
        <v>411</v>
      </c>
      <c r="T3" s="1" t="s">
        <v>410</v>
      </c>
      <c r="U3" s="48" t="s">
        <v>412</v>
      </c>
    </row>
    <row r="4" spans="1:22" thickBot="1" x14ac:dyDescent="0.3">
      <c r="A4" s="21" t="s">
        <v>413</v>
      </c>
      <c r="B4" s="4"/>
      <c r="C4" s="18" t="s">
        <v>414</v>
      </c>
      <c r="F4" s="19" t="s">
        <v>197</v>
      </c>
      <c r="I4" s="18" t="s">
        <v>415</v>
      </c>
      <c r="K4" s="18">
        <f>'2.Audit Plan'!B43</f>
        <v>0</v>
      </c>
      <c r="M4" s="19" t="s">
        <v>416</v>
      </c>
      <c r="P4" s="13" t="s">
        <v>417</v>
      </c>
      <c r="Q4" s="14" t="s">
        <v>418</v>
      </c>
      <c r="R4" s="1" t="s">
        <v>410</v>
      </c>
      <c r="U4" s="48" t="s">
        <v>419</v>
      </c>
    </row>
    <row r="5" spans="1:22" thickBot="1" x14ac:dyDescent="0.3">
      <c r="A5" s="21" t="s">
        <v>420</v>
      </c>
      <c r="B5" s="4"/>
      <c r="C5" s="18" t="s">
        <v>421</v>
      </c>
      <c r="H5" s="49"/>
      <c r="I5" s="19" t="s">
        <v>422</v>
      </c>
      <c r="K5" s="18">
        <f>'2.Audit Plan'!B47</f>
        <v>0</v>
      </c>
      <c r="P5" s="13" t="s">
        <v>423</v>
      </c>
      <c r="Q5" s="14" t="s">
        <v>424</v>
      </c>
      <c r="R5" s="1" t="s">
        <v>410</v>
      </c>
      <c r="S5" s="17" t="s">
        <v>425</v>
      </c>
      <c r="U5" s="48" t="s">
        <v>426</v>
      </c>
    </row>
    <row r="6" spans="1:22" thickBot="1" x14ac:dyDescent="0.3">
      <c r="A6" s="21" t="s">
        <v>427</v>
      </c>
      <c r="B6" s="4"/>
      <c r="C6" s="18" t="s">
        <v>428</v>
      </c>
      <c r="F6" s="17" t="s">
        <v>429</v>
      </c>
      <c r="G6" s="49"/>
      <c r="I6" s="49"/>
      <c r="K6" s="18">
        <f>'2.Audit Plan'!B51</f>
        <v>0</v>
      </c>
      <c r="M6" s="360" t="s">
        <v>430</v>
      </c>
      <c r="P6" s="13" t="s">
        <v>431</v>
      </c>
      <c r="Q6" s="14" t="s">
        <v>432</v>
      </c>
      <c r="R6" s="1" t="s">
        <v>410</v>
      </c>
      <c r="S6" s="41" t="s">
        <v>433</v>
      </c>
      <c r="U6" s="48" t="s">
        <v>434</v>
      </c>
    </row>
    <row r="7" spans="1:22" thickBot="1" x14ac:dyDescent="0.3">
      <c r="A7" s="21" t="s">
        <v>435</v>
      </c>
      <c r="B7" s="4"/>
      <c r="C7" s="19" t="s">
        <v>436</v>
      </c>
      <c r="F7" s="18" t="s">
        <v>81</v>
      </c>
      <c r="I7" s="17" t="s">
        <v>437</v>
      </c>
      <c r="K7" s="18">
        <f>'2.Audit Plan'!B55</f>
        <v>0</v>
      </c>
      <c r="M7" s="361" t="s">
        <v>200</v>
      </c>
      <c r="P7" s="15" t="s">
        <v>438</v>
      </c>
      <c r="Q7" s="16" t="s">
        <v>439</v>
      </c>
      <c r="R7" s="1" t="s">
        <v>410</v>
      </c>
      <c r="S7" s="41" t="s">
        <v>440</v>
      </c>
    </row>
    <row r="8" spans="1:22" thickBot="1" x14ac:dyDescent="0.3">
      <c r="A8" s="21" t="s">
        <v>441</v>
      </c>
      <c r="B8" s="4"/>
      <c r="F8" s="19" t="s">
        <v>442</v>
      </c>
      <c r="I8" s="18" t="s">
        <v>443</v>
      </c>
      <c r="K8" s="19">
        <f>'2.Audit Plan'!B59</f>
        <v>0</v>
      </c>
      <c r="M8" s="361" t="s">
        <v>444</v>
      </c>
      <c r="N8" s="1" t="s">
        <v>410</v>
      </c>
      <c r="S8" s="41" t="s">
        <v>445</v>
      </c>
      <c r="U8" s="319" t="s">
        <v>446</v>
      </c>
    </row>
    <row r="9" spans="1:22" thickBot="1" x14ac:dyDescent="0.3">
      <c r="A9" s="21" t="s">
        <v>447</v>
      </c>
      <c r="B9" s="4"/>
      <c r="C9" s="17" t="s">
        <v>448</v>
      </c>
      <c r="H9" s="49"/>
      <c r="I9" s="18" t="s">
        <v>449</v>
      </c>
      <c r="M9" s="362" t="s">
        <v>450</v>
      </c>
      <c r="S9" s="41" t="s">
        <v>451</v>
      </c>
      <c r="U9" s="320" t="s">
        <v>452</v>
      </c>
    </row>
    <row r="10" spans="1:22" thickBot="1" x14ac:dyDescent="0.3">
      <c r="A10" s="21" t="s">
        <v>453</v>
      </c>
      <c r="B10" s="4"/>
      <c r="C10" s="1" t="s">
        <v>454</v>
      </c>
      <c r="F10" s="17" t="s">
        <v>455</v>
      </c>
      <c r="G10" s="49"/>
      <c r="I10" s="19" t="s">
        <v>456</v>
      </c>
      <c r="K10" s="17" t="s">
        <v>457</v>
      </c>
      <c r="P10" s="17" t="s">
        <v>458</v>
      </c>
      <c r="Q10" s="17" t="s">
        <v>400</v>
      </c>
      <c r="R10" s="1" t="s">
        <v>410</v>
      </c>
      <c r="S10" s="41" t="s">
        <v>459</v>
      </c>
      <c r="U10" s="320" t="s">
        <v>460</v>
      </c>
    </row>
    <row r="11" spans="1:22" ht="15" x14ac:dyDescent="0.25">
      <c r="A11" s="21" t="s">
        <v>461</v>
      </c>
      <c r="B11" s="4"/>
      <c r="C11" s="1" t="s">
        <v>462</v>
      </c>
      <c r="F11" s="18" t="s">
        <v>463</v>
      </c>
      <c r="K11" s="18" t="s">
        <v>464</v>
      </c>
      <c r="L11" s="419">
        <v>1.05</v>
      </c>
      <c r="P11" s="13" t="s">
        <v>274</v>
      </c>
      <c r="Q11" s="14" t="s">
        <v>465</v>
      </c>
      <c r="R11" s="1" t="s">
        <v>410</v>
      </c>
      <c r="U11" s="320" t="s">
        <v>466</v>
      </c>
    </row>
    <row r="12" spans="1:22" thickBot="1" x14ac:dyDescent="0.3">
      <c r="A12" s="21" t="s">
        <v>467</v>
      </c>
      <c r="B12" s="4"/>
      <c r="C12" s="1" t="s">
        <v>468</v>
      </c>
      <c r="F12" s="19" t="s">
        <v>469</v>
      </c>
      <c r="I12" s="137" t="s">
        <v>470</v>
      </c>
      <c r="K12" s="18" t="s">
        <v>198</v>
      </c>
      <c r="L12" s="419">
        <v>1.02</v>
      </c>
      <c r="P12" s="13" t="s">
        <v>471</v>
      </c>
      <c r="Q12" s="14" t="s">
        <v>472</v>
      </c>
      <c r="R12" s="1" t="s">
        <v>410</v>
      </c>
      <c r="U12" s="320" t="s">
        <v>473</v>
      </c>
    </row>
    <row r="13" spans="1:22" thickBot="1" x14ac:dyDescent="0.3">
      <c r="A13" s="21" t="s">
        <v>474</v>
      </c>
      <c r="B13" s="4"/>
      <c r="C13" s="1" t="s">
        <v>475</v>
      </c>
      <c r="H13" s="49"/>
      <c r="I13" s="138" t="s">
        <v>476</v>
      </c>
      <c r="K13" s="18" t="s">
        <v>477</v>
      </c>
      <c r="L13" s="419">
        <v>1</v>
      </c>
      <c r="P13" s="13" t="s">
        <v>277</v>
      </c>
      <c r="Q13" s="14" t="s">
        <v>478</v>
      </c>
      <c r="R13" s="1" t="s">
        <v>410</v>
      </c>
      <c r="U13" s="320" t="s">
        <v>479</v>
      </c>
    </row>
    <row r="14" spans="1:22" thickBot="1" x14ac:dyDescent="0.3">
      <c r="A14" s="21" t="s">
        <v>480</v>
      </c>
      <c r="B14" s="4"/>
      <c r="C14" s="1" t="s">
        <v>481</v>
      </c>
      <c r="F14" s="17" t="s">
        <v>396</v>
      </c>
      <c r="G14" s="49"/>
      <c r="I14" s="138" t="s">
        <v>391</v>
      </c>
      <c r="K14" s="19" t="s">
        <v>456</v>
      </c>
      <c r="P14" s="13" t="s">
        <v>482</v>
      </c>
      <c r="Q14" s="14" t="s">
        <v>483</v>
      </c>
      <c r="R14" s="1" t="s">
        <v>410</v>
      </c>
    </row>
    <row r="15" spans="1:22" ht="15" x14ac:dyDescent="0.25">
      <c r="A15" s="21" t="s">
        <v>484</v>
      </c>
      <c r="B15" s="4"/>
      <c r="C15" s="1" t="s">
        <v>485</v>
      </c>
      <c r="F15" s="18" t="s">
        <v>486</v>
      </c>
      <c r="I15" s="138" t="s">
        <v>487</v>
      </c>
      <c r="P15" s="13" t="s">
        <v>488</v>
      </c>
      <c r="Q15" s="14" t="s">
        <v>489</v>
      </c>
      <c r="R15" s="1" t="s">
        <v>410</v>
      </c>
      <c r="U15" s="319" t="s">
        <v>490</v>
      </c>
    </row>
    <row r="16" spans="1:22" thickBot="1" x14ac:dyDescent="0.3">
      <c r="A16" s="21" t="s">
        <v>491</v>
      </c>
      <c r="B16" s="4"/>
      <c r="C16" s="1" t="s">
        <v>492</v>
      </c>
      <c r="F16" s="18" t="s">
        <v>493</v>
      </c>
      <c r="I16" s="138" t="s">
        <v>380</v>
      </c>
      <c r="P16" s="13" t="s">
        <v>494</v>
      </c>
      <c r="Q16" s="14" t="s">
        <v>495</v>
      </c>
      <c r="R16" s="1" t="s">
        <v>410</v>
      </c>
      <c r="U16" s="1" t="s">
        <v>496</v>
      </c>
    </row>
    <row r="17" spans="1:18" thickBot="1" x14ac:dyDescent="0.3">
      <c r="A17" s="21" t="s">
        <v>497</v>
      </c>
      <c r="B17" s="4"/>
      <c r="C17" s="1" t="s">
        <v>498</v>
      </c>
      <c r="F17" s="19" t="s">
        <v>499</v>
      </c>
      <c r="I17" s="138" t="s">
        <v>500</v>
      </c>
      <c r="K17" s="17" t="s">
        <v>501</v>
      </c>
      <c r="P17" s="15" t="s">
        <v>502</v>
      </c>
      <c r="Q17" s="16" t="s">
        <v>503</v>
      </c>
      <c r="R17" s="1" t="s">
        <v>410</v>
      </c>
    </row>
    <row r="18" spans="1:18" thickBot="1" x14ac:dyDescent="0.3">
      <c r="A18" s="21" t="s">
        <v>504</v>
      </c>
      <c r="B18" s="4"/>
      <c r="C18" s="1" t="s">
        <v>505</v>
      </c>
      <c r="I18" s="138" t="s">
        <v>506</v>
      </c>
      <c r="K18" s="18" t="s">
        <v>507</v>
      </c>
      <c r="P18" s="1" t="s">
        <v>508</v>
      </c>
      <c r="Q18" s="54" t="s">
        <v>509</v>
      </c>
      <c r="R18" s="1" t="s">
        <v>410</v>
      </c>
    </row>
    <row r="19" spans="1:18" ht="15" x14ac:dyDescent="0.25">
      <c r="A19" s="21" t="s">
        <v>510</v>
      </c>
      <c r="B19" s="4"/>
      <c r="F19" s="17" t="s">
        <v>511</v>
      </c>
      <c r="G19" s="17" t="s">
        <v>511</v>
      </c>
      <c r="I19" s="139" t="s">
        <v>383</v>
      </c>
      <c r="K19" s="18" t="s">
        <v>512</v>
      </c>
    </row>
    <row r="20" spans="1:18" ht="15" x14ac:dyDescent="0.25">
      <c r="A20" s="21" t="s">
        <v>513</v>
      </c>
      <c r="B20" s="4"/>
      <c r="C20" s="117" t="s">
        <v>514</v>
      </c>
      <c r="F20" s="18" t="s">
        <v>515</v>
      </c>
      <c r="G20" s="18" t="s">
        <v>103</v>
      </c>
      <c r="K20" s="18" t="s">
        <v>516</v>
      </c>
    </row>
    <row r="21" spans="1:18" thickBot="1" x14ac:dyDescent="0.3">
      <c r="A21" s="21" t="s">
        <v>517</v>
      </c>
      <c r="B21" s="4"/>
      <c r="C21" s="147" t="s">
        <v>2</v>
      </c>
      <c r="F21" s="19" t="s">
        <v>518</v>
      </c>
      <c r="G21" s="19" t="s">
        <v>104</v>
      </c>
      <c r="I21" s="137" t="s">
        <v>519</v>
      </c>
      <c r="K21" s="255" t="s">
        <v>520</v>
      </c>
    </row>
    <row r="22" spans="1:18" thickBot="1" x14ac:dyDescent="0.3">
      <c r="A22" s="21" t="s">
        <v>521</v>
      </c>
      <c r="B22" s="4"/>
      <c r="C22" s="147" t="s">
        <v>1394</v>
      </c>
      <c r="H22" s="49"/>
      <c r="I22" s="138" t="s">
        <v>522</v>
      </c>
      <c r="K22" s="393" t="s">
        <v>523</v>
      </c>
    </row>
    <row r="23" spans="1:18" ht="15" x14ac:dyDescent="0.25">
      <c r="A23" s="21" t="s">
        <v>524</v>
      </c>
      <c r="B23" s="4"/>
      <c r="F23" s="17" t="s">
        <v>525</v>
      </c>
      <c r="G23" s="50"/>
      <c r="I23" s="140" t="s">
        <v>526</v>
      </c>
      <c r="K23" s="401" t="s">
        <v>527</v>
      </c>
    </row>
    <row r="24" spans="1:18" ht="15" x14ac:dyDescent="0.25">
      <c r="A24" s="21" t="s">
        <v>528</v>
      </c>
      <c r="B24" s="4"/>
      <c r="F24" s="18" t="s">
        <v>81</v>
      </c>
      <c r="K24" s="401" t="s">
        <v>529</v>
      </c>
    </row>
    <row r="25" spans="1:18" thickBot="1" x14ac:dyDescent="0.3">
      <c r="A25" s="21" t="s">
        <v>530</v>
      </c>
      <c r="B25" s="4"/>
      <c r="C25" s="117" t="s">
        <v>531</v>
      </c>
      <c r="F25" s="19" t="s">
        <v>487</v>
      </c>
      <c r="I25" s="117" t="s">
        <v>96</v>
      </c>
      <c r="K25" s="401">
        <v>1</v>
      </c>
    </row>
    <row r="26" spans="1:18" thickBot="1" x14ac:dyDescent="0.3">
      <c r="A26" s="21" t="s">
        <v>532</v>
      </c>
      <c r="B26" s="4"/>
      <c r="C26" s="157">
        <f>IF('2.Audit Plan'!E32='Hidden Lists'!F3,1,0)</f>
        <v>0</v>
      </c>
      <c r="I26" s="147" t="s">
        <v>533</v>
      </c>
      <c r="K26" s="401">
        <v>2</v>
      </c>
    </row>
    <row r="27" spans="1:18" ht="15" x14ac:dyDescent="0.25">
      <c r="A27" s="21" t="s">
        <v>534</v>
      </c>
      <c r="B27" s="4"/>
      <c r="C27" s="157">
        <f>'2b.Duration'!C23</f>
        <v>1</v>
      </c>
      <c r="F27" s="17" t="s">
        <v>181</v>
      </c>
      <c r="I27" s="147" t="s">
        <v>535</v>
      </c>
      <c r="K27" s="401">
        <v>3</v>
      </c>
    </row>
    <row r="28" spans="1:18" ht="15" x14ac:dyDescent="0.25">
      <c r="A28" s="21" t="s">
        <v>536</v>
      </c>
      <c r="B28" s="4"/>
      <c r="C28" s="147" t="s">
        <v>537</v>
      </c>
      <c r="F28" s="18" t="s">
        <v>538</v>
      </c>
      <c r="I28" s="147" t="s">
        <v>539</v>
      </c>
      <c r="K28" s="401">
        <v>4</v>
      </c>
    </row>
    <row r="29" spans="1:18" thickBot="1" x14ac:dyDescent="0.3">
      <c r="A29" s="21" t="s">
        <v>540</v>
      </c>
      <c r="B29" s="4"/>
      <c r="C29" s="147" t="s">
        <v>541</v>
      </c>
      <c r="F29" s="19" t="s">
        <v>542</v>
      </c>
      <c r="I29" s="147" t="s">
        <v>543</v>
      </c>
      <c r="K29" s="401">
        <v>5</v>
      </c>
    </row>
    <row r="30" spans="1:18" thickBot="1" x14ac:dyDescent="0.3">
      <c r="A30" s="21" t="s">
        <v>544</v>
      </c>
      <c r="B30" s="4"/>
      <c r="C30" s="158" t="str">
        <f>IF(AND(C26=1,C27&lt;1.1),C28,C29)</f>
        <v>Correct</v>
      </c>
      <c r="K30" s="401">
        <v>6</v>
      </c>
    </row>
    <row r="31" spans="1:18" ht="15" x14ac:dyDescent="0.25">
      <c r="A31" s="21" t="s">
        <v>545</v>
      </c>
      <c r="B31" s="4"/>
      <c r="F31" s="17" t="s">
        <v>546</v>
      </c>
      <c r="I31" s="117" t="s">
        <v>235</v>
      </c>
      <c r="K31" s="401">
        <v>7</v>
      </c>
    </row>
    <row r="32" spans="1:18" ht="15" x14ac:dyDescent="0.25">
      <c r="A32" s="21" t="s">
        <v>547</v>
      </c>
      <c r="B32" s="4"/>
      <c r="C32" s="162" t="s">
        <v>548</v>
      </c>
      <c r="F32" s="18" t="s">
        <v>462</v>
      </c>
      <c r="I32" s="147" t="s">
        <v>380</v>
      </c>
      <c r="K32" s="401">
        <v>8</v>
      </c>
    </row>
    <row r="33" spans="1:11" ht="15" x14ac:dyDescent="0.25">
      <c r="A33" s="21" t="s">
        <v>549</v>
      </c>
      <c r="B33" s="4"/>
      <c r="C33" s="248" t="s">
        <v>550</v>
      </c>
      <c r="F33" s="18" t="s">
        <v>551</v>
      </c>
      <c r="I33" s="147" t="s">
        <v>552</v>
      </c>
      <c r="K33" s="401">
        <v>9</v>
      </c>
    </row>
    <row r="34" spans="1:11" ht="15" x14ac:dyDescent="0.25">
      <c r="A34" s="21" t="s">
        <v>553</v>
      </c>
      <c r="B34" s="4"/>
      <c r="C34" s="250" t="s">
        <v>554</v>
      </c>
      <c r="F34" s="18" t="s">
        <v>555</v>
      </c>
      <c r="I34" s="147" t="s">
        <v>500</v>
      </c>
      <c r="K34" s="401">
        <v>10</v>
      </c>
    </row>
    <row r="35" spans="1:11" thickBot="1" x14ac:dyDescent="0.3">
      <c r="A35" s="21" t="s">
        <v>556</v>
      </c>
      <c r="B35" s="4"/>
      <c r="C35" s="249" t="s">
        <v>557</v>
      </c>
      <c r="F35" s="19" t="s">
        <v>558</v>
      </c>
      <c r="I35" s="147" t="s">
        <v>506</v>
      </c>
      <c r="K35" s="401">
        <v>11</v>
      </c>
    </row>
    <row r="36" spans="1:11" thickBot="1" x14ac:dyDescent="0.3">
      <c r="A36" s="21" t="s">
        <v>559</v>
      </c>
      <c r="B36" s="4"/>
      <c r="C36" s="163">
        <f>IF('3.Audit Summary'!B17='Hidden Lists'!F3,1,0)</f>
        <v>0</v>
      </c>
      <c r="K36" s="402">
        <v>12</v>
      </c>
    </row>
    <row r="37" spans="1:11" ht="15" x14ac:dyDescent="0.25">
      <c r="A37" s="21" t="s">
        <v>560</v>
      </c>
      <c r="B37" s="4"/>
      <c r="C37" s="147">
        <f>COUNTA('3.Audit Summary'!B21:B22)</f>
        <v>0</v>
      </c>
    </row>
    <row r="38" spans="1:11" ht="15" x14ac:dyDescent="0.25">
      <c r="A38" s="21" t="s">
        <v>561</v>
      </c>
      <c r="B38" s="4"/>
      <c r="C38" s="158" t="str">
        <f>IF(AND(C36=1,C37&lt;2),C28,C29)</f>
        <v>Correct</v>
      </c>
      <c r="F38" s="117" t="s">
        <v>562</v>
      </c>
    </row>
    <row r="39" spans="1:11" ht="15" x14ac:dyDescent="0.25">
      <c r="A39" s="21" t="s">
        <v>563</v>
      </c>
      <c r="B39" s="4"/>
      <c r="F39" s="147" t="s">
        <v>564</v>
      </c>
      <c r="G39" s="1" t="s">
        <v>410</v>
      </c>
    </row>
    <row r="40" spans="1:11" ht="15" x14ac:dyDescent="0.25">
      <c r="A40" s="21" t="s">
        <v>565</v>
      </c>
      <c r="B40" s="4"/>
      <c r="C40" s="162" t="s">
        <v>566</v>
      </c>
      <c r="F40" s="147" t="s">
        <v>196</v>
      </c>
      <c r="G40" s="1" t="s">
        <v>410</v>
      </c>
    </row>
    <row r="41" spans="1:11" ht="15" x14ac:dyDescent="0.25">
      <c r="A41" s="21" t="s">
        <v>567</v>
      </c>
      <c r="B41" s="4"/>
      <c r="C41" s="1">
        <f>IF('3.Audit Summary'!E10='Hidden Lists'!F3,1,0)</f>
        <v>0</v>
      </c>
      <c r="F41" s="147" t="s">
        <v>568</v>
      </c>
      <c r="G41" s="1" t="s">
        <v>410</v>
      </c>
    </row>
    <row r="42" spans="1:11" ht="15" x14ac:dyDescent="0.25">
      <c r="A42" s="21" t="s">
        <v>569</v>
      </c>
      <c r="B42" s="4"/>
      <c r="C42" s="1">
        <f>COUNTA('3.Audit Summary'!E11)</f>
        <v>0</v>
      </c>
      <c r="F42" s="147" t="s">
        <v>197</v>
      </c>
      <c r="G42" s="1" t="s">
        <v>410</v>
      </c>
    </row>
    <row r="43" spans="1:11" ht="15" x14ac:dyDescent="0.25">
      <c r="A43" s="21" t="s">
        <v>570</v>
      </c>
      <c r="B43" s="4"/>
      <c r="C43" s="158" t="str">
        <f>IF(AND(C41=1,C42&lt;1),C28,C29)</f>
        <v>Correct</v>
      </c>
      <c r="F43" s="321" t="s">
        <v>571</v>
      </c>
      <c r="G43" s="1" t="s">
        <v>410</v>
      </c>
    </row>
    <row r="44" spans="1:11" ht="15" x14ac:dyDescent="0.25">
      <c r="A44" s="21" t="s">
        <v>572</v>
      </c>
      <c r="B44" s="4"/>
    </row>
    <row r="45" spans="1:11" ht="15" x14ac:dyDescent="0.25">
      <c r="A45" s="21" t="s">
        <v>573</v>
      </c>
      <c r="B45" s="4"/>
    </row>
    <row r="46" spans="1:11" ht="15" x14ac:dyDescent="0.25">
      <c r="A46" s="21" t="s">
        <v>574</v>
      </c>
      <c r="B46" s="4"/>
    </row>
    <row r="47" spans="1:11" ht="15" x14ac:dyDescent="0.25">
      <c r="A47" s="21" t="s">
        <v>575</v>
      </c>
      <c r="B47" s="4"/>
    </row>
    <row r="48" spans="1:11" ht="15" x14ac:dyDescent="0.25">
      <c r="A48" s="21" t="s">
        <v>576</v>
      </c>
      <c r="B48" s="4"/>
    </row>
    <row r="49" spans="1:2" ht="15" x14ac:dyDescent="0.25">
      <c r="A49" s="21" t="s">
        <v>577</v>
      </c>
      <c r="B49" s="4"/>
    </row>
    <row r="50" spans="1:2" ht="15" x14ac:dyDescent="0.25">
      <c r="A50" s="21" t="s">
        <v>578</v>
      </c>
      <c r="B50" s="4"/>
    </row>
    <row r="51" spans="1:2" ht="15" x14ac:dyDescent="0.25">
      <c r="A51" s="21" t="s">
        <v>579</v>
      </c>
      <c r="B51" s="4"/>
    </row>
    <row r="52" spans="1:2" ht="15" x14ac:dyDescent="0.25">
      <c r="A52" s="21" t="s">
        <v>580</v>
      </c>
      <c r="B52" s="4"/>
    </row>
    <row r="53" spans="1:2" ht="15" x14ac:dyDescent="0.25">
      <c r="A53" s="21" t="s">
        <v>581</v>
      </c>
      <c r="B53" s="4"/>
    </row>
    <row r="54" spans="1:2" ht="15" x14ac:dyDescent="0.25">
      <c r="A54" s="21" t="s">
        <v>582</v>
      </c>
      <c r="B54" s="4"/>
    </row>
    <row r="55" spans="1:2" ht="15" x14ac:dyDescent="0.25">
      <c r="A55" s="21" t="s">
        <v>583</v>
      </c>
      <c r="B55" s="4"/>
    </row>
    <row r="56" spans="1:2" ht="15" x14ac:dyDescent="0.25">
      <c r="A56" s="21" t="s">
        <v>584</v>
      </c>
      <c r="B56" s="4"/>
    </row>
    <row r="57" spans="1:2" ht="15" x14ac:dyDescent="0.25">
      <c r="A57" s="21" t="s">
        <v>585</v>
      </c>
      <c r="B57" s="4"/>
    </row>
    <row r="58" spans="1:2" ht="15" x14ac:dyDescent="0.25">
      <c r="A58" s="21" t="s">
        <v>586</v>
      </c>
      <c r="B58" s="4"/>
    </row>
    <row r="59" spans="1:2" ht="15" x14ac:dyDescent="0.25">
      <c r="A59" s="21" t="s">
        <v>587</v>
      </c>
      <c r="B59" s="4"/>
    </row>
    <row r="60" spans="1:2" ht="15" x14ac:dyDescent="0.25">
      <c r="A60" s="21" t="s">
        <v>588</v>
      </c>
      <c r="B60" s="4"/>
    </row>
    <row r="61" spans="1:2" ht="15" x14ac:dyDescent="0.25">
      <c r="A61" s="21" t="s">
        <v>589</v>
      </c>
      <c r="B61" s="4"/>
    </row>
    <row r="62" spans="1:2" ht="15" x14ac:dyDescent="0.25">
      <c r="A62" s="21" t="s">
        <v>590</v>
      </c>
      <c r="B62" s="4"/>
    </row>
    <row r="63" spans="1:2" ht="15" x14ac:dyDescent="0.25">
      <c r="A63" s="21" t="s">
        <v>591</v>
      </c>
      <c r="B63" s="4"/>
    </row>
    <row r="64" spans="1:2" ht="15" x14ac:dyDescent="0.25">
      <c r="A64" s="21" t="s">
        <v>592</v>
      </c>
      <c r="B64" s="4"/>
    </row>
    <row r="65" spans="1:2" ht="15" x14ac:dyDescent="0.25">
      <c r="A65" s="21" t="s">
        <v>593</v>
      </c>
      <c r="B65" s="4"/>
    </row>
    <row r="66" spans="1:2" ht="15" x14ac:dyDescent="0.25">
      <c r="A66" s="21" t="s">
        <v>594</v>
      </c>
      <c r="B66" s="4"/>
    </row>
    <row r="67" spans="1:2" ht="15" x14ac:dyDescent="0.25">
      <c r="A67" s="21" t="s">
        <v>595</v>
      </c>
      <c r="B67" s="4"/>
    </row>
    <row r="68" spans="1:2" ht="15" x14ac:dyDescent="0.25">
      <c r="A68" s="21" t="s">
        <v>596</v>
      </c>
      <c r="B68" s="4"/>
    </row>
    <row r="69" spans="1:2" ht="15" x14ac:dyDescent="0.25">
      <c r="A69" s="21" t="s">
        <v>597</v>
      </c>
      <c r="B69" s="4"/>
    </row>
    <row r="70" spans="1:2" ht="15" x14ac:dyDescent="0.25">
      <c r="A70" s="21" t="s">
        <v>598</v>
      </c>
      <c r="B70" s="4"/>
    </row>
    <row r="71" spans="1:2" ht="15" x14ac:dyDescent="0.25">
      <c r="A71" s="21" t="s">
        <v>599</v>
      </c>
      <c r="B71" s="4"/>
    </row>
    <row r="72" spans="1:2" ht="15" x14ac:dyDescent="0.25">
      <c r="A72" s="21" t="s">
        <v>600</v>
      </c>
      <c r="B72" s="4"/>
    </row>
    <row r="73" spans="1:2" ht="15" x14ac:dyDescent="0.25">
      <c r="A73" s="21" t="s">
        <v>601</v>
      </c>
      <c r="B73" s="4"/>
    </row>
    <row r="74" spans="1:2" ht="15" x14ac:dyDescent="0.25">
      <c r="A74" s="21" t="s">
        <v>602</v>
      </c>
      <c r="B74" s="4"/>
    </row>
    <row r="75" spans="1:2" ht="15" x14ac:dyDescent="0.25">
      <c r="A75" s="21" t="s">
        <v>603</v>
      </c>
      <c r="B75" s="4"/>
    </row>
    <row r="76" spans="1:2" ht="15" x14ac:dyDescent="0.25">
      <c r="A76" s="21" t="s">
        <v>604</v>
      </c>
      <c r="B76" s="4"/>
    </row>
    <row r="77" spans="1:2" ht="15" x14ac:dyDescent="0.25">
      <c r="A77" s="21" t="s">
        <v>605</v>
      </c>
      <c r="B77" s="4"/>
    </row>
    <row r="78" spans="1:2" ht="15" x14ac:dyDescent="0.25">
      <c r="A78" s="21" t="s">
        <v>606</v>
      </c>
      <c r="B78" s="4"/>
    </row>
    <row r="79" spans="1:2" ht="15" x14ac:dyDescent="0.25">
      <c r="A79" s="21" t="s">
        <v>607</v>
      </c>
      <c r="B79" s="4"/>
    </row>
    <row r="80" spans="1:2" ht="15" x14ac:dyDescent="0.25">
      <c r="A80" s="21" t="s">
        <v>608</v>
      </c>
      <c r="B80" s="4"/>
    </row>
    <row r="81" spans="1:2" ht="15" x14ac:dyDescent="0.25">
      <c r="A81" s="21" t="s">
        <v>609</v>
      </c>
      <c r="B81" s="4"/>
    </row>
    <row r="82" spans="1:2" ht="15" x14ac:dyDescent="0.25">
      <c r="A82" s="21" t="s">
        <v>610</v>
      </c>
      <c r="B82" s="4"/>
    </row>
    <row r="83" spans="1:2" ht="15" x14ac:dyDescent="0.25">
      <c r="A83" s="21" t="s">
        <v>611</v>
      </c>
      <c r="B83" s="4"/>
    </row>
    <row r="84" spans="1:2" ht="15" x14ac:dyDescent="0.25">
      <c r="A84" s="21" t="s">
        <v>612</v>
      </c>
      <c r="B84" s="4"/>
    </row>
    <row r="85" spans="1:2" ht="15" x14ac:dyDescent="0.25">
      <c r="A85" s="21" t="s">
        <v>613</v>
      </c>
      <c r="B85" s="4"/>
    </row>
    <row r="86" spans="1:2" ht="15" x14ac:dyDescent="0.25">
      <c r="A86" s="21" t="s">
        <v>614</v>
      </c>
      <c r="B86" s="4"/>
    </row>
    <row r="87" spans="1:2" ht="15" x14ac:dyDescent="0.25">
      <c r="A87" s="21" t="s">
        <v>615</v>
      </c>
      <c r="B87" s="4"/>
    </row>
    <row r="88" spans="1:2" ht="15" x14ac:dyDescent="0.25">
      <c r="A88" s="21" t="s">
        <v>616</v>
      </c>
      <c r="B88" s="4"/>
    </row>
    <row r="89" spans="1:2" ht="15" x14ac:dyDescent="0.25">
      <c r="A89" s="21" t="s">
        <v>617</v>
      </c>
      <c r="B89" s="4"/>
    </row>
    <row r="90" spans="1:2" ht="15" x14ac:dyDescent="0.25">
      <c r="A90" s="21" t="s">
        <v>618</v>
      </c>
      <c r="B90" s="4"/>
    </row>
    <row r="91" spans="1:2" ht="15" x14ac:dyDescent="0.25">
      <c r="A91" s="21" t="s">
        <v>619</v>
      </c>
      <c r="B91" s="4"/>
    </row>
    <row r="92" spans="1:2" ht="15" x14ac:dyDescent="0.25">
      <c r="A92" s="21" t="s">
        <v>620</v>
      </c>
      <c r="B92" s="4"/>
    </row>
    <row r="93" spans="1:2" ht="15" x14ac:dyDescent="0.25">
      <c r="A93" s="21" t="s">
        <v>621</v>
      </c>
      <c r="B93" s="4"/>
    </row>
    <row r="94" spans="1:2" ht="15" x14ac:dyDescent="0.25">
      <c r="A94" s="21" t="s">
        <v>622</v>
      </c>
      <c r="B94" s="4"/>
    </row>
    <row r="95" spans="1:2" ht="15" x14ac:dyDescent="0.25">
      <c r="A95" s="21" t="s">
        <v>623</v>
      </c>
      <c r="B95" s="4"/>
    </row>
    <row r="96" spans="1:2" ht="15" x14ac:dyDescent="0.25">
      <c r="A96" s="21" t="s">
        <v>624</v>
      </c>
      <c r="B96" s="4"/>
    </row>
    <row r="97" spans="1:2" ht="15" x14ac:dyDescent="0.25">
      <c r="A97" s="21" t="s">
        <v>625</v>
      </c>
      <c r="B97" s="4"/>
    </row>
    <row r="98" spans="1:2" ht="15" x14ac:dyDescent="0.25">
      <c r="A98" s="21" t="s">
        <v>626</v>
      </c>
      <c r="B98" s="4"/>
    </row>
    <row r="99" spans="1:2" ht="15" x14ac:dyDescent="0.25">
      <c r="A99" s="21" t="s">
        <v>627</v>
      </c>
      <c r="B99" s="4"/>
    </row>
    <row r="100" spans="1:2" ht="15" x14ac:dyDescent="0.25">
      <c r="A100" s="21" t="s">
        <v>628</v>
      </c>
      <c r="B100" s="4"/>
    </row>
    <row r="101" spans="1:2" ht="15" x14ac:dyDescent="0.25">
      <c r="A101" s="21" t="s">
        <v>629</v>
      </c>
      <c r="B101" s="4"/>
    </row>
    <row r="102" spans="1:2" ht="15" x14ac:dyDescent="0.25">
      <c r="A102" s="21" t="s">
        <v>630</v>
      </c>
      <c r="B102" s="4"/>
    </row>
    <row r="103" spans="1:2" ht="15" x14ac:dyDescent="0.25">
      <c r="A103" s="21" t="s">
        <v>631</v>
      </c>
      <c r="B103" s="4"/>
    </row>
    <row r="104" spans="1:2" ht="15" x14ac:dyDescent="0.25">
      <c r="A104" s="21" t="s">
        <v>632</v>
      </c>
      <c r="B104" s="4"/>
    </row>
    <row r="105" spans="1:2" ht="15" x14ac:dyDescent="0.25">
      <c r="A105" s="21" t="s">
        <v>633</v>
      </c>
      <c r="B105" s="4"/>
    </row>
    <row r="106" spans="1:2" ht="15" x14ac:dyDescent="0.25">
      <c r="A106" s="21" t="s">
        <v>634</v>
      </c>
      <c r="B106" s="4"/>
    </row>
    <row r="107" spans="1:2" ht="15" x14ac:dyDescent="0.25">
      <c r="A107" s="21" t="s">
        <v>635</v>
      </c>
      <c r="B107" s="4"/>
    </row>
    <row r="108" spans="1:2" ht="15" x14ac:dyDescent="0.25">
      <c r="A108" s="21" t="s">
        <v>636</v>
      </c>
      <c r="B108" s="4"/>
    </row>
    <row r="109" spans="1:2" ht="15" x14ac:dyDescent="0.25">
      <c r="A109" s="21" t="s">
        <v>637</v>
      </c>
      <c r="B109" s="4"/>
    </row>
    <row r="110" spans="1:2" ht="15" x14ac:dyDescent="0.25">
      <c r="A110" s="21" t="s">
        <v>638</v>
      </c>
      <c r="B110" s="4"/>
    </row>
    <row r="111" spans="1:2" ht="15" x14ac:dyDescent="0.25">
      <c r="A111" s="21" t="s">
        <v>639</v>
      </c>
      <c r="B111" s="4"/>
    </row>
    <row r="112" spans="1:2" ht="15" x14ac:dyDescent="0.25">
      <c r="A112" s="21" t="s">
        <v>640</v>
      </c>
      <c r="B112" s="4"/>
    </row>
    <row r="113" spans="1:2" ht="15" x14ac:dyDescent="0.25">
      <c r="A113" s="21" t="s">
        <v>641</v>
      </c>
      <c r="B113" s="4"/>
    </row>
    <row r="114" spans="1:2" ht="15" x14ac:dyDescent="0.25">
      <c r="A114" s="21" t="s">
        <v>642</v>
      </c>
      <c r="B114" s="4"/>
    </row>
    <row r="115" spans="1:2" ht="15" x14ac:dyDescent="0.25">
      <c r="A115" s="21" t="s">
        <v>643</v>
      </c>
      <c r="B115" s="4"/>
    </row>
    <row r="116" spans="1:2" ht="15" x14ac:dyDescent="0.25">
      <c r="A116" s="21" t="s">
        <v>644</v>
      </c>
      <c r="B116" s="4"/>
    </row>
    <row r="117" spans="1:2" ht="15" x14ac:dyDescent="0.25">
      <c r="A117" s="21" t="s">
        <v>645</v>
      </c>
      <c r="B117" s="4"/>
    </row>
    <row r="118" spans="1:2" ht="15" x14ac:dyDescent="0.25">
      <c r="A118" s="21" t="s">
        <v>646</v>
      </c>
      <c r="B118" s="4"/>
    </row>
    <row r="119" spans="1:2" ht="15" x14ac:dyDescent="0.25">
      <c r="A119" s="21" t="s">
        <v>647</v>
      </c>
      <c r="B119" s="4"/>
    </row>
    <row r="120" spans="1:2" ht="15" x14ac:dyDescent="0.25">
      <c r="A120" s="21" t="s">
        <v>648</v>
      </c>
      <c r="B120" s="4"/>
    </row>
    <row r="121" spans="1:2" ht="15" x14ac:dyDescent="0.25">
      <c r="A121" s="21" t="s">
        <v>649</v>
      </c>
      <c r="B121" s="4"/>
    </row>
    <row r="122" spans="1:2" ht="15" x14ac:dyDescent="0.25">
      <c r="A122" s="21" t="s">
        <v>650</v>
      </c>
      <c r="B122" s="4"/>
    </row>
    <row r="123" spans="1:2" ht="15" x14ac:dyDescent="0.25">
      <c r="A123" s="21" t="s">
        <v>651</v>
      </c>
      <c r="B123" s="4"/>
    </row>
    <row r="124" spans="1:2" ht="15" x14ac:dyDescent="0.25">
      <c r="A124" s="21" t="s">
        <v>652</v>
      </c>
      <c r="B124" s="4"/>
    </row>
    <row r="125" spans="1:2" ht="15" x14ac:dyDescent="0.25">
      <c r="A125" s="21" t="s">
        <v>653</v>
      </c>
      <c r="B125" s="4"/>
    </row>
    <row r="126" spans="1:2" ht="15" x14ac:dyDescent="0.25">
      <c r="A126" s="21" t="s">
        <v>654</v>
      </c>
      <c r="B126" s="4"/>
    </row>
    <row r="127" spans="1:2" ht="15" x14ac:dyDescent="0.25">
      <c r="A127" s="21" t="s">
        <v>655</v>
      </c>
      <c r="B127" s="4"/>
    </row>
    <row r="128" spans="1:2" ht="15" x14ac:dyDescent="0.25">
      <c r="A128" s="21" t="s">
        <v>656</v>
      </c>
      <c r="B128" s="4"/>
    </row>
    <row r="129" spans="1:2" ht="15" x14ac:dyDescent="0.25">
      <c r="A129" s="21" t="s">
        <v>657</v>
      </c>
      <c r="B129" s="4"/>
    </row>
    <row r="130" spans="1:2" ht="15" x14ac:dyDescent="0.25">
      <c r="A130" s="21" t="s">
        <v>658</v>
      </c>
      <c r="B130" s="4"/>
    </row>
    <row r="131" spans="1:2" ht="15" x14ac:dyDescent="0.25">
      <c r="A131" s="21" t="s">
        <v>659</v>
      </c>
      <c r="B131" s="4"/>
    </row>
    <row r="132" spans="1:2" ht="15" x14ac:dyDescent="0.25">
      <c r="A132" s="21" t="s">
        <v>660</v>
      </c>
      <c r="B132" s="4"/>
    </row>
    <row r="133" spans="1:2" ht="15" x14ac:dyDescent="0.25">
      <c r="A133" s="21" t="s">
        <v>661</v>
      </c>
      <c r="B133" s="4"/>
    </row>
    <row r="134" spans="1:2" ht="15" x14ac:dyDescent="0.25">
      <c r="A134" s="21" t="s">
        <v>662</v>
      </c>
      <c r="B134" s="4"/>
    </row>
    <row r="135" spans="1:2" ht="15" x14ac:dyDescent="0.25">
      <c r="A135" s="21" t="s">
        <v>663</v>
      </c>
      <c r="B135" s="4"/>
    </row>
    <row r="136" spans="1:2" ht="15" x14ac:dyDescent="0.25">
      <c r="A136" s="21" t="s">
        <v>664</v>
      </c>
      <c r="B136" s="4"/>
    </row>
    <row r="137" spans="1:2" ht="15" x14ac:dyDescent="0.25">
      <c r="A137" s="21" t="s">
        <v>665</v>
      </c>
      <c r="B137" s="4"/>
    </row>
    <row r="138" spans="1:2" ht="15" x14ac:dyDescent="0.25">
      <c r="A138" s="21" t="s">
        <v>666</v>
      </c>
      <c r="B138" s="4"/>
    </row>
    <row r="139" spans="1:2" ht="15" x14ac:dyDescent="0.25">
      <c r="A139" s="21" t="s">
        <v>667</v>
      </c>
      <c r="B139" s="4"/>
    </row>
    <row r="140" spans="1:2" ht="15" x14ac:dyDescent="0.25">
      <c r="A140" s="21" t="s">
        <v>668</v>
      </c>
      <c r="B140" s="4"/>
    </row>
    <row r="141" spans="1:2" ht="15" x14ac:dyDescent="0.25">
      <c r="A141" s="21" t="s">
        <v>669</v>
      </c>
      <c r="B141" s="4"/>
    </row>
    <row r="142" spans="1:2" ht="15" x14ac:dyDescent="0.25">
      <c r="A142" s="21" t="s">
        <v>670</v>
      </c>
      <c r="B142" s="4"/>
    </row>
    <row r="143" spans="1:2" ht="15" x14ac:dyDescent="0.25">
      <c r="A143" s="21" t="s">
        <v>671</v>
      </c>
      <c r="B143" s="4"/>
    </row>
    <row r="144" spans="1:2" ht="15" x14ac:dyDescent="0.25">
      <c r="A144" s="21" t="s">
        <v>672</v>
      </c>
      <c r="B144" s="4"/>
    </row>
    <row r="145" spans="1:2" ht="15" x14ac:dyDescent="0.25">
      <c r="A145" s="21" t="s">
        <v>673</v>
      </c>
      <c r="B145" s="4"/>
    </row>
    <row r="146" spans="1:2" ht="15" x14ac:dyDescent="0.25">
      <c r="A146" s="21" t="s">
        <v>674</v>
      </c>
      <c r="B146" s="4"/>
    </row>
    <row r="147" spans="1:2" ht="15" x14ac:dyDescent="0.25">
      <c r="A147" s="21" t="s">
        <v>675</v>
      </c>
      <c r="B147" s="4"/>
    </row>
    <row r="148" spans="1:2" ht="15" x14ac:dyDescent="0.25">
      <c r="A148" s="21" t="s">
        <v>676</v>
      </c>
      <c r="B148" s="4"/>
    </row>
    <row r="149" spans="1:2" ht="15" x14ac:dyDescent="0.25">
      <c r="A149" s="21" t="s">
        <v>677</v>
      </c>
      <c r="B149" s="4"/>
    </row>
    <row r="150" spans="1:2" ht="15" x14ac:dyDescent="0.25">
      <c r="A150" s="21" t="s">
        <v>678</v>
      </c>
      <c r="B150" s="4"/>
    </row>
    <row r="151" spans="1:2" ht="15" x14ac:dyDescent="0.25">
      <c r="A151" s="21" t="s">
        <v>679</v>
      </c>
      <c r="B151" s="4"/>
    </row>
    <row r="152" spans="1:2" ht="15" x14ac:dyDescent="0.25">
      <c r="A152" s="21" t="s">
        <v>680</v>
      </c>
      <c r="B152" s="4"/>
    </row>
    <row r="153" spans="1:2" ht="15" x14ac:dyDescent="0.25">
      <c r="A153" s="21" t="s">
        <v>681</v>
      </c>
      <c r="B153" s="4"/>
    </row>
    <row r="154" spans="1:2" ht="15" x14ac:dyDescent="0.25">
      <c r="A154" s="21" t="s">
        <v>682</v>
      </c>
      <c r="B154" s="4"/>
    </row>
    <row r="155" spans="1:2" ht="15" x14ac:dyDescent="0.25">
      <c r="A155" s="21" t="s">
        <v>683</v>
      </c>
      <c r="B155" s="4"/>
    </row>
    <row r="156" spans="1:2" ht="15" x14ac:dyDescent="0.25">
      <c r="A156" s="21" t="s">
        <v>684</v>
      </c>
      <c r="B156" s="4"/>
    </row>
    <row r="157" spans="1:2" ht="15" x14ac:dyDescent="0.25">
      <c r="A157" s="21" t="s">
        <v>685</v>
      </c>
      <c r="B157" s="4"/>
    </row>
    <row r="158" spans="1:2" ht="15" x14ac:dyDescent="0.25">
      <c r="A158" s="21" t="s">
        <v>686</v>
      </c>
      <c r="B158" s="4"/>
    </row>
    <row r="159" spans="1:2" ht="15" x14ac:dyDescent="0.25">
      <c r="A159" s="21" t="s">
        <v>687</v>
      </c>
      <c r="B159" s="4"/>
    </row>
    <row r="160" spans="1:2" ht="15" x14ac:dyDescent="0.25">
      <c r="A160" s="21" t="s">
        <v>688</v>
      </c>
      <c r="B160" s="4"/>
    </row>
    <row r="161" spans="1:2" ht="15" x14ac:dyDescent="0.25">
      <c r="A161" s="21" t="s">
        <v>689</v>
      </c>
      <c r="B161" s="4"/>
    </row>
    <row r="162" spans="1:2" ht="15" x14ac:dyDescent="0.25">
      <c r="A162" s="21" t="s">
        <v>690</v>
      </c>
      <c r="B162" s="4"/>
    </row>
    <row r="163" spans="1:2" ht="15" x14ac:dyDescent="0.25">
      <c r="A163" s="21" t="s">
        <v>691</v>
      </c>
      <c r="B163" s="4"/>
    </row>
    <row r="164" spans="1:2" ht="15" x14ac:dyDescent="0.25">
      <c r="A164" s="21" t="s">
        <v>692</v>
      </c>
      <c r="B164" s="4"/>
    </row>
    <row r="165" spans="1:2" ht="15" x14ac:dyDescent="0.25">
      <c r="A165" s="21" t="s">
        <v>693</v>
      </c>
      <c r="B165" s="4"/>
    </row>
    <row r="166" spans="1:2" ht="15" x14ac:dyDescent="0.25">
      <c r="A166" s="21" t="s">
        <v>694</v>
      </c>
      <c r="B166" s="4"/>
    </row>
    <row r="167" spans="1:2" ht="15" x14ac:dyDescent="0.25">
      <c r="A167" s="21" t="s">
        <v>695</v>
      </c>
      <c r="B167" s="4"/>
    </row>
    <row r="168" spans="1:2" ht="15" x14ac:dyDescent="0.25">
      <c r="A168" s="21" t="s">
        <v>696</v>
      </c>
      <c r="B168" s="4"/>
    </row>
    <row r="169" spans="1:2" ht="15" x14ac:dyDescent="0.25">
      <c r="A169" s="21" t="s">
        <v>697</v>
      </c>
      <c r="B169" s="4"/>
    </row>
    <row r="170" spans="1:2" ht="15" x14ac:dyDescent="0.25">
      <c r="A170" s="21" t="s">
        <v>698</v>
      </c>
      <c r="B170" s="4"/>
    </row>
    <row r="171" spans="1:2" ht="15" x14ac:dyDescent="0.25">
      <c r="A171" s="21" t="s">
        <v>699</v>
      </c>
      <c r="B171" s="4"/>
    </row>
    <row r="172" spans="1:2" ht="15" x14ac:dyDescent="0.25">
      <c r="A172" s="21" t="s">
        <v>700</v>
      </c>
      <c r="B172" s="4"/>
    </row>
    <row r="173" spans="1:2" ht="15" x14ac:dyDescent="0.25">
      <c r="A173" s="21" t="s">
        <v>701</v>
      </c>
      <c r="B173" s="4"/>
    </row>
    <row r="174" spans="1:2" ht="15" x14ac:dyDescent="0.25">
      <c r="A174" s="21" t="s">
        <v>702</v>
      </c>
      <c r="B174" s="4"/>
    </row>
    <row r="175" spans="1:2" ht="15" x14ac:dyDescent="0.25">
      <c r="A175" s="21" t="s">
        <v>703</v>
      </c>
      <c r="B175" s="4"/>
    </row>
    <row r="176" spans="1:2" ht="15" x14ac:dyDescent="0.25">
      <c r="A176" s="21" t="s">
        <v>704</v>
      </c>
      <c r="B176" s="4"/>
    </row>
    <row r="177" spans="1:2" ht="15" x14ac:dyDescent="0.25">
      <c r="A177" s="21" t="s">
        <v>705</v>
      </c>
      <c r="B177" s="4"/>
    </row>
    <row r="178" spans="1:2" ht="15" x14ac:dyDescent="0.25">
      <c r="A178" s="21" t="s">
        <v>706</v>
      </c>
      <c r="B178" s="4"/>
    </row>
    <row r="179" spans="1:2" ht="15" x14ac:dyDescent="0.25">
      <c r="A179" s="21" t="s">
        <v>707</v>
      </c>
      <c r="B179" s="4"/>
    </row>
    <row r="180" spans="1:2" ht="15" x14ac:dyDescent="0.25">
      <c r="A180" s="21" t="s">
        <v>708</v>
      </c>
      <c r="B180" s="4"/>
    </row>
    <row r="181" spans="1:2" ht="15" x14ac:dyDescent="0.25">
      <c r="A181" s="21" t="s">
        <v>709</v>
      </c>
      <c r="B181" s="4"/>
    </row>
    <row r="182" spans="1:2" ht="15" x14ac:dyDescent="0.25">
      <c r="A182" s="21" t="s">
        <v>710</v>
      </c>
      <c r="B182" s="4"/>
    </row>
    <row r="183" spans="1:2" ht="15" x14ac:dyDescent="0.25">
      <c r="A183" s="21" t="s">
        <v>711</v>
      </c>
      <c r="B183" s="4"/>
    </row>
    <row r="184" spans="1:2" ht="15" x14ac:dyDescent="0.25">
      <c r="A184" s="21" t="s">
        <v>712</v>
      </c>
      <c r="B184" s="4"/>
    </row>
    <row r="185" spans="1:2" ht="15" x14ac:dyDescent="0.25">
      <c r="A185" s="21" t="s">
        <v>713</v>
      </c>
      <c r="B185" s="4"/>
    </row>
    <row r="186" spans="1:2" ht="15" x14ac:dyDescent="0.25">
      <c r="A186" s="21" t="s">
        <v>714</v>
      </c>
      <c r="B186" s="4"/>
    </row>
    <row r="187" spans="1:2" ht="15" x14ac:dyDescent="0.25">
      <c r="A187" s="21" t="s">
        <v>715</v>
      </c>
      <c r="B187" s="4"/>
    </row>
    <row r="188" spans="1:2" ht="15" x14ac:dyDescent="0.25">
      <c r="A188" s="21" t="s">
        <v>716</v>
      </c>
      <c r="B188" s="4"/>
    </row>
    <row r="189" spans="1:2" ht="15" x14ac:dyDescent="0.25">
      <c r="A189" s="21" t="s">
        <v>717</v>
      </c>
      <c r="B189" s="4"/>
    </row>
    <row r="190" spans="1:2" ht="15" x14ac:dyDescent="0.25">
      <c r="A190" s="21" t="s">
        <v>718</v>
      </c>
      <c r="B190" s="4"/>
    </row>
    <row r="191" spans="1:2" ht="15" x14ac:dyDescent="0.25">
      <c r="A191" s="21" t="s">
        <v>719</v>
      </c>
      <c r="B191" s="4"/>
    </row>
    <row r="192" spans="1:2" ht="15" x14ac:dyDescent="0.25">
      <c r="A192" s="21" t="s">
        <v>720</v>
      </c>
      <c r="B192" s="4"/>
    </row>
    <row r="193" spans="1:2" ht="15" x14ac:dyDescent="0.25">
      <c r="A193" s="21" t="s">
        <v>721</v>
      </c>
      <c r="B193" s="4"/>
    </row>
    <row r="194" spans="1:2" ht="15" x14ac:dyDescent="0.25">
      <c r="A194" s="21" t="s">
        <v>722</v>
      </c>
      <c r="B194" s="4"/>
    </row>
    <row r="195" spans="1:2" ht="15" x14ac:dyDescent="0.25">
      <c r="A195" s="21" t="s">
        <v>723</v>
      </c>
      <c r="B195" s="4"/>
    </row>
    <row r="196" spans="1:2" ht="15" x14ac:dyDescent="0.25">
      <c r="A196" s="21" t="s">
        <v>724</v>
      </c>
      <c r="B196" s="4"/>
    </row>
    <row r="197" spans="1:2" ht="15" x14ac:dyDescent="0.25">
      <c r="A197" s="21" t="s">
        <v>725</v>
      </c>
      <c r="B197" s="4"/>
    </row>
    <row r="198" spans="1:2" thickBot="1" x14ac:dyDescent="0.3">
      <c r="A198" s="22" t="s">
        <v>726</v>
      </c>
      <c r="B198" s="4"/>
    </row>
  </sheetData>
  <sheetProtection algorithmName="SHA-512" hashValue="LzumCia9jeYKnRVmNxifFA4cE1KsH9RseOvhqs/PnC+z6H4X758hS1kecdklGRcOziGjqHK4vPTosVCdWLMK+g==" saltValue="w0hLKq39nIL8u/jkHnbj2g==" spinCount="100000" sheet="1" objects="1" scenarios="1"/>
  <mergeCells count="1">
    <mergeCell ref="U2:V2"/>
  </mergeCells>
  <phoneticPr fontId="60" type="noConversion"/>
  <conditionalFormatting sqref="C25">
    <cfRule type="expression" priority="3">
      <formula>"(&gt;1,1)E(SE+'2a.Audit Plan'!$E$33='Hidden Lists'!$E$3)"</formula>
    </cfRule>
  </conditionalFormatting>
  <conditionalFormatting sqref="C32">
    <cfRule type="expression" priority="2">
      <formula>"(&gt;1,1)E(SE+'2a.Audit Plan'!$E$33='Hidden Lists'!$E$3)"</formula>
    </cfRule>
  </conditionalFormatting>
  <conditionalFormatting sqref="C40">
    <cfRule type="expression" priority="1">
      <formula>"(&gt;1,1)E(SE+'2a.Audit Plan'!$E$33='Hidden Lists'!$E$3)"</formula>
    </cfRule>
  </conditionalFormatting>
  <pageMargins left="0.511811024" right="0.511811024" top="0.78740157499999996" bottom="0.78740157499999996" header="0.31496062000000002" footer="0.3149606200000000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6421-20F5-4ECB-815B-1FC798E6E7A2}">
  <sheetPr codeName="Sheet10">
    <tabColor theme="1"/>
  </sheetPr>
  <dimension ref="A1:AQ94"/>
  <sheetViews>
    <sheetView zoomScale="60" zoomScaleNormal="60" workbookViewId="0">
      <selection activeCell="E6" sqref="E6"/>
    </sheetView>
  </sheetViews>
  <sheetFormatPr defaultColWidth="9.140625" defaultRowHeight="15" x14ac:dyDescent="0.25"/>
  <cols>
    <col min="1" max="1" width="9.140625" style="41"/>
    <col min="2" max="2" width="21.5703125" style="41" customWidth="1"/>
    <col min="3" max="7" width="12.5703125" style="41" customWidth="1"/>
    <col min="8" max="8" width="28.28515625" style="41" customWidth="1"/>
    <col min="9" max="9" width="12.5703125" style="41" customWidth="1"/>
    <col min="10" max="11" width="9.140625" style="41"/>
    <col min="12" max="12" width="16.42578125" style="41" bestFit="1" customWidth="1"/>
    <col min="13" max="13" width="16.42578125" style="41" customWidth="1"/>
    <col min="14" max="14" width="19.7109375" style="41" bestFit="1" customWidth="1"/>
    <col min="15" max="15" width="20" style="41" bestFit="1" customWidth="1"/>
    <col min="16" max="18" width="25.85546875" style="41" customWidth="1"/>
    <col min="19" max="19" width="8.5703125" style="41" bestFit="1" customWidth="1"/>
    <col min="20" max="20" width="10.140625" style="41" bestFit="1" customWidth="1"/>
    <col min="21" max="21" width="12.85546875" style="41" bestFit="1" customWidth="1"/>
    <col min="22" max="22" width="11.7109375" style="41" bestFit="1" customWidth="1"/>
    <col min="23" max="23" width="16.42578125" style="41" bestFit="1" customWidth="1"/>
    <col min="24" max="24" width="10.140625" style="41" bestFit="1" customWidth="1"/>
    <col min="25" max="25" width="9.140625" style="41"/>
    <col min="26" max="26" width="9.42578125" style="41" customWidth="1"/>
    <col min="27" max="27" width="13.140625" style="41" customWidth="1"/>
    <col min="28" max="28" width="9" style="41" customWidth="1"/>
    <col min="29" max="29" width="6" style="41" bestFit="1" customWidth="1"/>
    <col min="30" max="30" width="12.5703125" style="41" customWidth="1"/>
    <col min="31" max="35" width="6.28515625" style="41" bestFit="1" customWidth="1"/>
    <col min="36" max="38" width="7.28515625" style="41" bestFit="1" customWidth="1"/>
    <col min="39" max="39" width="6" style="41" bestFit="1" customWidth="1"/>
    <col min="40" max="40" width="16.85546875" style="41" customWidth="1"/>
    <col min="41" max="41" width="9.140625" style="41"/>
    <col min="42" max="42" width="67.85546875" style="41" customWidth="1"/>
    <col min="43" max="16384" width="9.140625" style="41"/>
  </cols>
  <sheetData>
    <row r="1" spans="1:43" x14ac:dyDescent="0.25">
      <c r="A1" s="262" t="s">
        <v>1209</v>
      </c>
      <c r="Z1" s="826" t="s">
        <v>265</v>
      </c>
      <c r="AA1" s="826"/>
      <c r="AB1" s="826"/>
      <c r="AD1" s="831" t="s">
        <v>1210</v>
      </c>
      <c r="AE1" s="831"/>
      <c r="AF1" s="831"/>
      <c r="AG1" s="47"/>
      <c r="AH1" s="831" t="s">
        <v>1211</v>
      </c>
      <c r="AI1" s="831"/>
      <c r="AJ1" s="831"/>
    </row>
    <row r="2" spans="1:43" ht="45" customHeight="1" x14ac:dyDescent="0.25">
      <c r="B2" s="42" t="s">
        <v>1212</v>
      </c>
      <c r="C2" s="42"/>
      <c r="D2" s="42"/>
      <c r="E2" s="42"/>
      <c r="F2" s="42"/>
      <c r="G2" s="42"/>
      <c r="H2" s="42"/>
      <c r="I2" s="42"/>
      <c r="L2" s="42" t="s">
        <v>1213</v>
      </c>
      <c r="M2" s="339" t="s">
        <v>1214</v>
      </c>
      <c r="N2" s="42" t="s">
        <v>1215</v>
      </c>
      <c r="O2" s="42" t="s">
        <v>1216</v>
      </c>
      <c r="P2" s="42" t="s">
        <v>1217</v>
      </c>
      <c r="Q2" s="42" t="s">
        <v>1218</v>
      </c>
      <c r="R2" s="42" t="s">
        <v>1219</v>
      </c>
      <c r="U2" s="378" t="s">
        <v>1220</v>
      </c>
      <c r="V2" s="379"/>
      <c r="W2" s="379"/>
      <c r="Z2" s="333" t="s">
        <v>83</v>
      </c>
      <c r="AA2" s="333" t="s">
        <v>1221</v>
      </c>
      <c r="AB2" s="333" t="s">
        <v>1222</v>
      </c>
      <c r="AC2" s="332"/>
      <c r="AD2" s="47" t="s">
        <v>1223</v>
      </c>
      <c r="AE2" s="47">
        <v>0.25</v>
      </c>
      <c r="AF2" s="47" t="s">
        <v>1224</v>
      </c>
      <c r="AG2" s="47"/>
      <c r="AH2" s="47" t="s">
        <v>1225</v>
      </c>
      <c r="AI2" s="47">
        <v>0.4</v>
      </c>
      <c r="AJ2" s="47"/>
      <c r="AK2" s="332"/>
      <c r="AL2" s="332"/>
      <c r="AM2" s="332"/>
      <c r="AO2" s="381" t="s">
        <v>402</v>
      </c>
      <c r="AP2" s="381"/>
    </row>
    <row r="3" spans="1:43" ht="45" x14ac:dyDescent="0.25">
      <c r="B3" s="285" t="s">
        <v>1226</v>
      </c>
      <c r="C3" s="286" t="s">
        <v>1227</v>
      </c>
      <c r="D3" s="286" t="s">
        <v>1228</v>
      </c>
      <c r="E3" s="287" t="s">
        <v>1229</v>
      </c>
      <c r="F3" s="288" t="s">
        <v>1230</v>
      </c>
      <c r="G3" s="288" t="s">
        <v>1231</v>
      </c>
      <c r="H3" s="285" t="s">
        <v>1232</v>
      </c>
      <c r="I3" s="285" t="s">
        <v>1233</v>
      </c>
      <c r="L3" s="43" t="s">
        <v>1234</v>
      </c>
      <c r="M3" s="333">
        <v>1</v>
      </c>
      <c r="N3" s="43">
        <f>SUM('1. Application Form'!D97:D98)</f>
        <v>0</v>
      </c>
      <c r="O3" s="43">
        <f>N3</f>
        <v>0</v>
      </c>
      <c r="P3" s="43">
        <v>0</v>
      </c>
      <c r="Q3" s="43">
        <v>0</v>
      </c>
      <c r="R3" s="43">
        <f>N3</f>
        <v>0</v>
      </c>
      <c r="U3" s="365" t="s">
        <v>1235</v>
      </c>
      <c r="V3" s="365" t="s">
        <v>1236</v>
      </c>
      <c r="W3" s="365" t="s">
        <v>1237</v>
      </c>
      <c r="Z3" s="334" t="s">
        <v>1238</v>
      </c>
      <c r="AA3" s="335">
        <v>0</v>
      </c>
      <c r="AB3" s="336">
        <v>0.5</v>
      </c>
      <c r="AC3" s="331"/>
      <c r="AD3" s="47" t="s">
        <v>1239</v>
      </c>
      <c r="AE3" s="47">
        <v>0.5</v>
      </c>
      <c r="AF3" s="47" t="s">
        <v>1224</v>
      </c>
      <c r="AG3" s="47"/>
      <c r="AH3" s="47"/>
      <c r="AI3" s="47"/>
      <c r="AJ3" s="47"/>
      <c r="AK3" s="331"/>
      <c r="AL3" s="331"/>
      <c r="AM3" s="331"/>
      <c r="AO3" s="41">
        <v>1</v>
      </c>
      <c r="AP3" s="48" t="str">
        <f>'Hidden Lists'!U3</f>
        <v>Group farms are in very close proximity and it is easy to visit more than 6 farms per auditor within 8 hours, including time for traveling between 6 farms in any 2 selected sub-groups/villages</v>
      </c>
      <c r="AQ3" s="41">
        <v>6</v>
      </c>
    </row>
    <row r="4" spans="1:43" s="47" customFormat="1" ht="22.5" x14ac:dyDescent="0.25">
      <c r="B4" s="44" t="s">
        <v>110</v>
      </c>
      <c r="C4" s="44">
        <f>IF(D4&lt;F4,SMALL(E4:F4,1),ROUNDUP(D4,0))</f>
        <v>0</v>
      </c>
      <c r="D4" s="44">
        <f>SQRT(E4)</f>
        <v>0</v>
      </c>
      <c r="E4" s="44">
        <f>'1. Application Form'!C65</f>
        <v>0</v>
      </c>
      <c r="F4" s="359">
        <v>3</v>
      </c>
      <c r="G4" s="289" t="s">
        <v>1240</v>
      </c>
      <c r="H4" s="44" t="s">
        <v>1241</v>
      </c>
      <c r="I4" s="44" t="s">
        <v>1242</v>
      </c>
      <c r="L4" s="44" t="s">
        <v>1243</v>
      </c>
      <c r="M4" s="333">
        <v>6</v>
      </c>
      <c r="N4" s="44">
        <v>6</v>
      </c>
      <c r="O4" s="44">
        <v>6</v>
      </c>
      <c r="P4" s="44">
        <v>0</v>
      </c>
      <c r="Q4" s="44">
        <v>0</v>
      </c>
      <c r="R4" s="44">
        <v>6</v>
      </c>
      <c r="U4" s="47" t="s">
        <v>1244</v>
      </c>
      <c r="V4" s="47">
        <f>VLOOKUP(('2.Audit Plan'!B79*'1. Application Form'!D65),AA3:AB14,2,TRUE)</f>
        <v>0.5</v>
      </c>
      <c r="W4" s="382">
        <f>'2.Audit Plan'!B79/6</f>
        <v>0</v>
      </c>
      <c r="Z4" s="337" t="s">
        <v>1245</v>
      </c>
      <c r="AA4" s="333">
        <v>50</v>
      </c>
      <c r="AB4" s="338">
        <v>1</v>
      </c>
      <c r="AC4" s="330"/>
      <c r="AD4" s="330"/>
      <c r="AE4" s="330"/>
      <c r="AF4" s="330"/>
      <c r="AG4" s="330"/>
      <c r="AH4" s="831" t="s">
        <v>1246</v>
      </c>
      <c r="AI4" s="831"/>
      <c r="AJ4" s="831"/>
      <c r="AK4" s="330"/>
      <c r="AL4" s="330"/>
      <c r="AM4" s="330"/>
      <c r="AO4" s="47">
        <v>1.1000000000000001</v>
      </c>
      <c r="AP4" s="48" t="str">
        <f>'Hidden Lists'!U4</f>
        <v>Group farms are in reachable distances and it is reasonable to visit up to 5 farms within 8 hours, including time for traveling between 5 farms in any 2 selected sub-groups/villages</v>
      </c>
      <c r="AQ4" s="47">
        <v>5</v>
      </c>
    </row>
    <row r="5" spans="1:43" s="47" customFormat="1" ht="30" x14ac:dyDescent="0.25">
      <c r="B5" s="44" t="s">
        <v>112</v>
      </c>
      <c r="C5" s="44">
        <f>IF(D5&lt;F5,SMALL(E5:F5,1),ROUNDUP(D5,0))</f>
        <v>0</v>
      </c>
      <c r="D5" s="44">
        <f>E5*G5</f>
        <v>0</v>
      </c>
      <c r="E5" s="44">
        <f>'1. Application Form'!C66</f>
        <v>0</v>
      </c>
      <c r="F5" s="359">
        <v>3</v>
      </c>
      <c r="G5" s="459">
        <v>0.25</v>
      </c>
      <c r="H5" s="293">
        <v>0.4</v>
      </c>
      <c r="I5" s="44" t="s">
        <v>1247</v>
      </c>
      <c r="L5" s="44" t="s">
        <v>1248</v>
      </c>
      <c r="M5" s="333">
        <v>11</v>
      </c>
      <c r="N5" s="44">
        <v>9</v>
      </c>
      <c r="O5" s="44">
        <v>6</v>
      </c>
      <c r="P5" s="44" t="s">
        <v>1249</v>
      </c>
      <c r="Q5" s="44">
        <v>1</v>
      </c>
      <c r="R5" s="44">
        <v>9</v>
      </c>
      <c r="U5" s="47" t="s">
        <v>1250</v>
      </c>
      <c r="V5" s="47">
        <f>VLOOKUP(('2.Audit Plan'!B78*'1. Application Form'!D66),AA3:AB14,2,TRUE)</f>
        <v>0.5</v>
      </c>
      <c r="W5" s="47">
        <f>'2.Audit Plan'!B78/3</f>
        <v>0</v>
      </c>
      <c r="Z5" s="337" t="s">
        <v>1251</v>
      </c>
      <c r="AA5" s="333">
        <v>100</v>
      </c>
      <c r="AB5" s="338">
        <v>1.2</v>
      </c>
      <c r="AI5" s="47">
        <v>1</v>
      </c>
      <c r="AO5" s="47">
        <v>1.2</v>
      </c>
      <c r="AP5" s="48" t="str">
        <f>'Hidden Lists'!U5</f>
        <v>Group farms are distant from each other and it is reasonable to visit up to 4 farms within 8 hours, including time for traveling between 4 farms in any 2 selected sub-groups/villages</v>
      </c>
      <c r="AQ5" s="47">
        <v>4</v>
      </c>
    </row>
    <row r="6" spans="1:43" s="47" customFormat="1" ht="30" x14ac:dyDescent="0.25">
      <c r="B6" s="44" t="s">
        <v>226</v>
      </c>
      <c r="C6" s="44">
        <f t="shared" ref="C6:C12" si="0">IF(D6&lt;F6,SMALL(E6:F6,1),ROUNDUP(D6,0))</f>
        <v>0</v>
      </c>
      <c r="D6" s="44">
        <f>SQRT(E6)</f>
        <v>0</v>
      </c>
      <c r="E6" s="44">
        <f>'1. Application Form'!C67</f>
        <v>0</v>
      </c>
      <c r="F6" s="359">
        <v>3</v>
      </c>
      <c r="G6" s="289" t="s">
        <v>1240</v>
      </c>
      <c r="H6" s="44" t="s">
        <v>1241</v>
      </c>
      <c r="I6" s="44" t="s">
        <v>1252</v>
      </c>
      <c r="L6" s="44" t="s">
        <v>1245</v>
      </c>
      <c r="M6" s="333">
        <v>51</v>
      </c>
      <c r="N6" s="44">
        <v>15</v>
      </c>
      <c r="O6" s="44">
        <v>7</v>
      </c>
      <c r="P6" s="44" t="s">
        <v>1253</v>
      </c>
      <c r="Q6" s="44">
        <v>2</v>
      </c>
      <c r="R6" s="44">
        <v>12</v>
      </c>
      <c r="U6" s="380"/>
      <c r="V6" s="380"/>
      <c r="W6" s="380"/>
      <c r="Z6" s="337" t="s">
        <v>1254</v>
      </c>
      <c r="AA6" s="333">
        <v>250</v>
      </c>
      <c r="AB6" s="338">
        <v>1.7</v>
      </c>
      <c r="AI6" s="47">
        <v>1.5</v>
      </c>
      <c r="AO6" s="47">
        <v>1.3</v>
      </c>
      <c r="AP6" s="48" t="str">
        <f>'Hidden Lists'!U6</f>
        <v>Group farms are quite distant from each other and it is reasonable to visit up to 3 farms within 8 hours, including time for traveling between 3 farms in any 2 selected sub-groups/villages</v>
      </c>
      <c r="AQ6" s="47">
        <v>3</v>
      </c>
    </row>
    <row r="7" spans="1:43" s="47" customFormat="1" ht="60" x14ac:dyDescent="0.25">
      <c r="B7" s="44" t="s">
        <v>1255</v>
      </c>
      <c r="C7" s="44">
        <f t="shared" si="0"/>
        <v>0</v>
      </c>
      <c r="D7" s="44">
        <f>E7*G7</f>
        <v>0</v>
      </c>
      <c r="E7" s="44">
        <f>'1. Application Form'!C70</f>
        <v>0</v>
      </c>
      <c r="F7" s="359">
        <v>3</v>
      </c>
      <c r="G7" s="44">
        <v>0.33</v>
      </c>
      <c r="H7" s="44" t="s">
        <v>1256</v>
      </c>
      <c r="I7" s="44" t="s">
        <v>1257</v>
      </c>
      <c r="L7" s="44" t="s">
        <v>1251</v>
      </c>
      <c r="M7" s="333">
        <v>101</v>
      </c>
      <c r="N7" s="44">
        <v>20</v>
      </c>
      <c r="O7" s="44">
        <v>10</v>
      </c>
      <c r="P7" s="44" t="s">
        <v>1258</v>
      </c>
      <c r="Q7" s="44">
        <v>2</v>
      </c>
      <c r="R7" s="44">
        <v>15</v>
      </c>
      <c r="U7" s="380"/>
      <c r="V7" s="380"/>
      <c r="W7" s="380"/>
      <c r="Z7" s="337" t="s">
        <v>1259</v>
      </c>
      <c r="AA7" s="333">
        <v>350</v>
      </c>
      <c r="AB7" s="338">
        <v>2.2000000000000002</v>
      </c>
      <c r="AI7" s="47">
        <v>1.75</v>
      </c>
      <c r="AP7" s="48"/>
    </row>
    <row r="8" spans="1:43" s="47" customFormat="1" ht="60" x14ac:dyDescent="0.25">
      <c r="B8" s="44" t="s">
        <v>1260</v>
      </c>
      <c r="C8" s="44">
        <f t="shared" si="0"/>
        <v>0</v>
      </c>
      <c r="D8" s="44">
        <f t="shared" ref="D8:D10" si="1">E8*G8</f>
        <v>0</v>
      </c>
      <c r="E8" s="44">
        <f>'1. Application Form'!C71</f>
        <v>0</v>
      </c>
      <c r="F8" s="359">
        <v>3</v>
      </c>
      <c r="G8" s="44">
        <v>0.33</v>
      </c>
      <c r="H8" s="44" t="s">
        <v>1256</v>
      </c>
      <c r="I8" s="44" t="s">
        <v>1257</v>
      </c>
      <c r="L8" s="44" t="s">
        <v>1261</v>
      </c>
      <c r="M8" s="333">
        <v>251</v>
      </c>
      <c r="N8" s="44">
        <v>32</v>
      </c>
      <c r="O8" s="44">
        <v>12</v>
      </c>
      <c r="P8" s="44" t="s">
        <v>1262</v>
      </c>
      <c r="Q8" s="44">
        <v>5</v>
      </c>
      <c r="R8" s="44">
        <v>18</v>
      </c>
      <c r="U8" s="380"/>
      <c r="V8" s="380"/>
      <c r="W8" s="380"/>
      <c r="Z8" s="337" t="s">
        <v>1263</v>
      </c>
      <c r="AA8" s="333">
        <v>450</v>
      </c>
      <c r="AB8" s="338">
        <v>2.5</v>
      </c>
      <c r="AN8" s="830" t="s">
        <v>1264</v>
      </c>
      <c r="AO8" s="830"/>
      <c r="AP8" s="830"/>
    </row>
    <row r="9" spans="1:43" s="47" customFormat="1" ht="60" x14ac:dyDescent="0.25">
      <c r="B9" s="44" t="s">
        <v>1265</v>
      </c>
      <c r="C9" s="44">
        <f t="shared" si="0"/>
        <v>0</v>
      </c>
      <c r="D9" s="44">
        <f t="shared" si="1"/>
        <v>0</v>
      </c>
      <c r="E9" s="44">
        <f>'1. Application Form'!C72</f>
        <v>0</v>
      </c>
      <c r="F9" s="359">
        <v>3</v>
      </c>
      <c r="G9" s="44">
        <v>0.33</v>
      </c>
      <c r="H9" s="44" t="s">
        <v>1256</v>
      </c>
      <c r="I9" s="44" t="s">
        <v>1257</v>
      </c>
      <c r="L9" s="44" t="s">
        <v>1266</v>
      </c>
      <c r="M9" s="333">
        <v>501</v>
      </c>
      <c r="N9" s="44">
        <v>40</v>
      </c>
      <c r="O9" s="44">
        <v>15</v>
      </c>
      <c r="P9" s="44" t="s">
        <v>1267</v>
      </c>
      <c r="Q9" s="44">
        <v>6</v>
      </c>
      <c r="R9" s="44">
        <v>20</v>
      </c>
      <c r="Z9" s="337" t="s">
        <v>1268</v>
      </c>
      <c r="AA9" s="333">
        <v>600</v>
      </c>
      <c r="AB9" s="338">
        <v>2.8</v>
      </c>
      <c r="AN9" s="47" t="s">
        <v>1269</v>
      </c>
      <c r="AO9" s="41">
        <v>0.9</v>
      </c>
      <c r="AP9" s="48" t="s">
        <v>1270</v>
      </c>
    </row>
    <row r="10" spans="1:43" s="47" customFormat="1" ht="45" x14ac:dyDescent="0.25">
      <c r="B10" s="44" t="s">
        <v>1271</v>
      </c>
      <c r="C10" s="44">
        <f t="shared" si="0"/>
        <v>0</v>
      </c>
      <c r="D10" s="44">
        <f t="shared" si="1"/>
        <v>0</v>
      </c>
      <c r="E10" s="44">
        <f>'1. Application Form'!C73</f>
        <v>0</v>
      </c>
      <c r="F10" s="359">
        <v>3</v>
      </c>
      <c r="G10" s="44">
        <v>1</v>
      </c>
      <c r="H10" s="44" t="s">
        <v>1272</v>
      </c>
      <c r="I10" s="43" t="s">
        <v>1273</v>
      </c>
      <c r="L10" s="44" t="s">
        <v>1274</v>
      </c>
      <c r="M10" s="333">
        <v>1501</v>
      </c>
      <c r="N10" s="44">
        <v>50</v>
      </c>
      <c r="O10" s="44">
        <v>18</v>
      </c>
      <c r="P10" s="44" t="s">
        <v>1275</v>
      </c>
      <c r="Q10" s="44">
        <v>7</v>
      </c>
      <c r="R10" s="44">
        <v>25</v>
      </c>
      <c r="Z10" s="337" t="s">
        <v>1276</v>
      </c>
      <c r="AA10" s="333">
        <v>800</v>
      </c>
      <c r="AB10" s="338">
        <v>3</v>
      </c>
      <c r="AN10" s="47" t="s">
        <v>1277</v>
      </c>
      <c r="AO10" s="41">
        <v>1</v>
      </c>
      <c r="AP10" s="48" t="s">
        <v>1278</v>
      </c>
    </row>
    <row r="11" spans="1:43" s="47" customFormat="1" ht="30" x14ac:dyDescent="0.25">
      <c r="B11" s="44" t="s">
        <v>1279</v>
      </c>
      <c r="C11" s="44">
        <f t="shared" si="0"/>
        <v>0</v>
      </c>
      <c r="D11" s="44">
        <f>(SQRT(E11)*0.5)</f>
        <v>0</v>
      </c>
      <c r="E11" s="44">
        <f>'1. Application Form'!C74</f>
        <v>0</v>
      </c>
      <c r="F11" s="44">
        <v>3</v>
      </c>
      <c r="G11" s="290" t="s">
        <v>1280</v>
      </c>
      <c r="H11" s="44" t="s">
        <v>1281</v>
      </c>
      <c r="I11" s="44" t="s">
        <v>1282</v>
      </c>
      <c r="L11" s="44" t="s">
        <v>1283</v>
      </c>
      <c r="M11" s="333">
        <v>4001</v>
      </c>
      <c r="N11" s="44">
        <v>65</v>
      </c>
      <c r="O11" s="44">
        <v>25</v>
      </c>
      <c r="P11" s="44" t="s">
        <v>1284</v>
      </c>
      <c r="Q11" s="44">
        <v>8</v>
      </c>
      <c r="R11" s="44">
        <v>30</v>
      </c>
      <c r="Z11" s="337" t="s">
        <v>1285</v>
      </c>
      <c r="AA11" s="333">
        <v>1200</v>
      </c>
      <c r="AB11" s="338">
        <v>3.5</v>
      </c>
      <c r="AN11" s="47" t="s">
        <v>406</v>
      </c>
      <c r="AO11" s="41">
        <v>1.1000000000000001</v>
      </c>
      <c r="AP11" s="48" t="s">
        <v>1286</v>
      </c>
    </row>
    <row r="12" spans="1:43" s="47" customFormat="1" ht="30" x14ac:dyDescent="0.25">
      <c r="B12" s="44" t="s">
        <v>1287</v>
      </c>
      <c r="C12" s="44">
        <f t="shared" si="0"/>
        <v>0</v>
      </c>
      <c r="D12" s="44">
        <f>SQRT(E12)</f>
        <v>0</v>
      </c>
      <c r="E12" s="291">
        <f>'1. Application Form'!H78</f>
        <v>0</v>
      </c>
      <c r="F12" s="359">
        <v>3</v>
      </c>
      <c r="G12" s="289" t="s">
        <v>1240</v>
      </c>
      <c r="H12" s="44" t="s">
        <v>1288</v>
      </c>
      <c r="I12" s="44" t="s">
        <v>1289</v>
      </c>
      <c r="Z12" s="337" t="s">
        <v>1290</v>
      </c>
      <c r="AA12" s="333">
        <v>1800</v>
      </c>
      <c r="AB12" s="338">
        <v>4</v>
      </c>
      <c r="AN12" s="47" t="s">
        <v>1291</v>
      </c>
      <c r="AO12" s="41">
        <v>1.25</v>
      </c>
      <c r="AP12" s="48" t="s">
        <v>1292</v>
      </c>
    </row>
    <row r="13" spans="1:43" s="47" customFormat="1" ht="30" x14ac:dyDescent="0.25">
      <c r="F13" s="41" t="s">
        <v>1293</v>
      </c>
      <c r="Z13" s="337" t="s">
        <v>1294</v>
      </c>
      <c r="AA13" s="333">
        <v>2500</v>
      </c>
      <c r="AB13" s="338">
        <v>5</v>
      </c>
      <c r="AN13" s="47" t="s">
        <v>88</v>
      </c>
      <c r="AO13" s="41">
        <v>1.5</v>
      </c>
      <c r="AP13" s="48" t="s">
        <v>1295</v>
      </c>
    </row>
    <row r="14" spans="1:43" s="47" customFormat="1" ht="30" x14ac:dyDescent="0.25">
      <c r="L14" s="827" t="s">
        <v>1296</v>
      </c>
      <c r="M14" s="828"/>
      <c r="N14" s="829"/>
      <c r="P14" s="334" t="s">
        <v>1297</v>
      </c>
      <c r="Q14" s="357"/>
      <c r="R14" s="357">
        <f>SUM(R16:R17)</f>
        <v>0</v>
      </c>
      <c r="S14" s="292"/>
      <c r="T14" s="292"/>
      <c r="U14" s="125" t="s">
        <v>1298</v>
      </c>
      <c r="V14" s="125"/>
      <c r="W14" s="125">
        <f>'2.Audit Plan'!B87</f>
        <v>0</v>
      </c>
      <c r="X14" s="125"/>
      <c r="Z14" s="337" t="s">
        <v>1299</v>
      </c>
      <c r="AA14" s="333">
        <v>3500</v>
      </c>
      <c r="AB14" s="338">
        <v>6</v>
      </c>
    </row>
    <row r="15" spans="1:43" x14ac:dyDescent="0.25">
      <c r="L15" s="41" t="s">
        <v>1300</v>
      </c>
      <c r="N15" s="41">
        <f>('2.Audit Plan'!B72-'2.Audit Plan'!B71)+1</f>
        <v>1</v>
      </c>
      <c r="P15" s="43"/>
      <c r="Q15" s="43"/>
      <c r="R15" s="129" t="s">
        <v>103</v>
      </c>
      <c r="S15" s="129" t="s">
        <v>104</v>
      </c>
      <c r="T15" s="129" t="s">
        <v>1301</v>
      </c>
      <c r="U15" s="43" t="s">
        <v>1302</v>
      </c>
      <c r="V15" s="129" t="s">
        <v>1303</v>
      </c>
      <c r="W15" s="129" t="s">
        <v>1304</v>
      </c>
      <c r="X15" s="129" t="s">
        <v>1305</v>
      </c>
      <c r="AN15" s="54" t="str">
        <f>'Risk factors'!D63</f>
        <v>1. Very low risk</v>
      </c>
      <c r="AO15" s="54">
        <v>0.95</v>
      </c>
    </row>
    <row r="16" spans="1:43" x14ac:dyDescent="0.25">
      <c r="L16" s="41" t="s">
        <v>1306</v>
      </c>
      <c r="N16" s="41">
        <f>('2.Audit Plan'!B73-'2.Audit Plan'!B72)+1</f>
        <v>1</v>
      </c>
      <c r="P16" s="43" t="s">
        <v>1307</v>
      </c>
      <c r="Q16" s="43" t="s">
        <v>110</v>
      </c>
      <c r="R16" s="363">
        <f>'1. Application Form'!H65</f>
        <v>0</v>
      </c>
      <c r="S16" s="363">
        <f>'1. Application Form'!I65</f>
        <v>0</v>
      </c>
      <c r="T16" s="363">
        <f>'1. Application Form'!J65</f>
        <v>0</v>
      </c>
      <c r="U16" s="363">
        <f>SUM(R16:S16)</f>
        <v>0</v>
      </c>
      <c r="V16" s="128" t="e">
        <f>(SUM(R16:S16)/(SUM($R$24:$S$24)))</f>
        <v>#DIV/0!</v>
      </c>
      <c r="W16" s="128" t="e">
        <f>R16/(R16+S16)</f>
        <v>#DIV/0!</v>
      </c>
      <c r="X16" s="128" t="e">
        <f>S16/(R16+S16)</f>
        <v>#DIV/0!</v>
      </c>
      <c r="AN16" s="456" t="str">
        <f>'Risk factors'!D64</f>
        <v>2. Low risk</v>
      </c>
      <c r="AO16" s="456">
        <v>0.95</v>
      </c>
    </row>
    <row r="17" spans="12:42" x14ac:dyDescent="0.25">
      <c r="M17" s="1"/>
      <c r="N17" s="41">
        <f>('2.Audit Plan'!B74-'2.Audit Plan'!B73)+1</f>
        <v>1</v>
      </c>
      <c r="P17" s="43" t="s">
        <v>1307</v>
      </c>
      <c r="Q17" s="43" t="s">
        <v>112</v>
      </c>
      <c r="R17" s="363">
        <f>'1. Application Form'!H67</f>
        <v>0</v>
      </c>
      <c r="S17" s="363">
        <f>'1. Application Form'!I67</f>
        <v>0</v>
      </c>
      <c r="T17" s="363">
        <f>'1. Application Form'!J67</f>
        <v>0</v>
      </c>
      <c r="U17" s="363">
        <f t="shared" ref="U17:U19" si="2">SUM(R17:S17)</f>
        <v>0</v>
      </c>
      <c r="V17" s="356"/>
      <c r="W17" s="128"/>
      <c r="X17" s="128"/>
      <c r="AN17" s="456" t="str">
        <f>'Risk factors'!D65</f>
        <v>3. Medium risk</v>
      </c>
      <c r="AO17" s="456">
        <v>1</v>
      </c>
    </row>
    <row r="18" spans="12:42" ht="15" customHeight="1" x14ac:dyDescent="0.25">
      <c r="P18" s="43" t="s">
        <v>1308</v>
      </c>
      <c r="Q18" s="43" t="s">
        <v>110</v>
      </c>
      <c r="R18" s="363">
        <f>'1. Application Form'!H66</f>
        <v>0</v>
      </c>
      <c r="S18" s="363">
        <f>'1. Application Form'!I66</f>
        <v>0</v>
      </c>
      <c r="T18" s="363">
        <f>'1. Application Form'!J66</f>
        <v>0</v>
      </c>
      <c r="U18" s="363">
        <f t="shared" si="2"/>
        <v>0</v>
      </c>
      <c r="V18" s="128" t="e">
        <f>(SUM(R18:S18)/(SUM($R$24:$S$24)))</f>
        <v>#DIV/0!</v>
      </c>
      <c r="W18" s="128" t="e">
        <f>R18/(R18+S18)</f>
        <v>#DIV/0!</v>
      </c>
      <c r="X18" s="128" t="e">
        <f>S18/(R18+S18)</f>
        <v>#DIV/0!</v>
      </c>
      <c r="AN18" s="456" t="str">
        <f>'Risk factors'!D66</f>
        <v>4. High risk</v>
      </c>
      <c r="AO18" s="456">
        <v>1.05</v>
      </c>
    </row>
    <row r="19" spans="12:42" x14ac:dyDescent="0.25">
      <c r="P19" s="43" t="s">
        <v>1308</v>
      </c>
      <c r="Q19" s="43" t="s">
        <v>112</v>
      </c>
      <c r="R19" s="363">
        <f>'1. Application Form'!H68</f>
        <v>0</v>
      </c>
      <c r="S19" s="363">
        <f>'1. Application Form'!I68</f>
        <v>0</v>
      </c>
      <c r="T19" s="363">
        <f>'1. Application Form'!J68</f>
        <v>0</v>
      </c>
      <c r="U19" s="363">
        <f t="shared" si="2"/>
        <v>0</v>
      </c>
      <c r="V19" s="128"/>
      <c r="W19" s="128"/>
      <c r="X19" s="128"/>
      <c r="AN19" s="54" t="str">
        <f>'Risk factors'!D67</f>
        <v>5. Highest risk</v>
      </c>
      <c r="AO19" s="54">
        <v>1.05</v>
      </c>
    </row>
    <row r="20" spans="12:42" x14ac:dyDescent="0.25">
      <c r="P20" s="372" t="s">
        <v>1309</v>
      </c>
      <c r="Q20" s="372" t="s">
        <v>416</v>
      </c>
      <c r="R20" s="373">
        <f>'1. Application Form'!H73</f>
        <v>0</v>
      </c>
      <c r="S20" s="373">
        <f>'1. Application Form'!I73</f>
        <v>0</v>
      </c>
      <c r="T20" s="373">
        <f>'1. Application Form'!J73</f>
        <v>0</v>
      </c>
      <c r="U20" s="384">
        <f>SUM(R20:S20)</f>
        <v>0</v>
      </c>
      <c r="V20" s="374"/>
      <c r="W20" s="374"/>
      <c r="X20" s="374"/>
    </row>
    <row r="21" spans="12:42" ht="15" customHeight="1" x14ac:dyDescent="0.25">
      <c r="L21" s="827" t="s">
        <v>1310</v>
      </c>
      <c r="M21" s="828"/>
      <c r="N21" s="829"/>
      <c r="P21" s="369" t="s">
        <v>1311</v>
      </c>
      <c r="Q21" s="369"/>
      <c r="R21" s="370">
        <f>SUM(R16:R17)</f>
        <v>0</v>
      </c>
      <c r="S21" s="370">
        <f>SUM(S16:S17)</f>
        <v>0</v>
      </c>
      <c r="T21" s="370"/>
      <c r="U21" s="370"/>
      <c r="V21" s="371" t="e">
        <f>(SUM(R21:S21)/(SUM($R$24:$S$24)))</f>
        <v>#DIV/0!</v>
      </c>
      <c r="W21" s="371" t="e">
        <f>R21/(R21+S21)</f>
        <v>#DIV/0!</v>
      </c>
      <c r="X21" s="371" t="e">
        <f>S21/(R21+S21)</f>
        <v>#DIV/0!</v>
      </c>
    </row>
    <row r="22" spans="12:42" x14ac:dyDescent="0.25">
      <c r="L22" s="41" t="s">
        <v>1312</v>
      </c>
      <c r="N22" s="7">
        <f>IF('1. Application Form'!D36='Hidden Lists'!C10,1,0)</f>
        <v>0</v>
      </c>
      <c r="P22" s="369" t="s">
        <v>1313</v>
      </c>
      <c r="Q22" s="369"/>
      <c r="R22" s="370">
        <f>SUM(R18:R19)</f>
        <v>0</v>
      </c>
      <c r="S22" s="370">
        <f>SUM(S18:S19)</f>
        <v>0</v>
      </c>
      <c r="T22" s="370"/>
      <c r="U22" s="370"/>
      <c r="V22" s="371" t="e">
        <f>(SUM(R22:S22)/(SUM($R$24:$S$24)))</f>
        <v>#DIV/0!</v>
      </c>
      <c r="W22" s="371" t="e">
        <f>R22/(R22+S22)</f>
        <v>#DIV/0!</v>
      </c>
      <c r="X22" s="371" t="e">
        <f>S22/(R22+S22)</f>
        <v>#DIV/0!</v>
      </c>
    </row>
    <row r="23" spans="12:42" x14ac:dyDescent="0.25">
      <c r="L23" s="41" t="s">
        <v>1314</v>
      </c>
      <c r="N23" s="7">
        <f>IF('1. Application Form'!D46&gt;0,0,1)</f>
        <v>1</v>
      </c>
      <c r="P23" s="375" t="s">
        <v>1315</v>
      </c>
      <c r="Q23" s="375"/>
      <c r="R23" s="376">
        <f>R20</f>
        <v>0</v>
      </c>
      <c r="S23" s="376">
        <f t="shared" ref="S23" si="3">S20</f>
        <v>0</v>
      </c>
      <c r="T23" s="376"/>
      <c r="U23" s="376"/>
      <c r="V23" s="377" t="e">
        <f>(SUM(R23:S23)/(SUM($R$24:$S$24)))</f>
        <v>#DIV/0!</v>
      </c>
      <c r="W23" s="377" t="e">
        <f>R23/(R23+S23)</f>
        <v>#DIV/0!</v>
      </c>
      <c r="X23" s="377" t="e">
        <f>S23/(R23+S23)</f>
        <v>#DIV/0!</v>
      </c>
    </row>
    <row r="24" spans="12:42" x14ac:dyDescent="0.25">
      <c r="L24" s="41" t="s">
        <v>1316</v>
      </c>
      <c r="N24" s="7">
        <f>N22+N23</f>
        <v>1</v>
      </c>
      <c r="P24" s="43" t="s">
        <v>1302</v>
      </c>
      <c r="Q24" s="43"/>
      <c r="R24" s="363">
        <f>SUM(R16:R20)</f>
        <v>0</v>
      </c>
      <c r="S24" s="363">
        <f>SUM(S16:S20)</f>
        <v>0</v>
      </c>
      <c r="T24" s="363">
        <f>SUM(T16:T20)</f>
        <v>0</v>
      </c>
      <c r="U24" s="363">
        <f>SUM(R24:T24)</f>
        <v>0</v>
      </c>
      <c r="V24" s="43"/>
      <c r="W24" s="43"/>
      <c r="X24" s="43"/>
      <c r="AN24" s="381" t="s">
        <v>1375</v>
      </c>
      <c r="AO24" s="381"/>
      <c r="AP24" s="452"/>
    </row>
    <row r="25" spans="12:42" x14ac:dyDescent="0.25">
      <c r="AN25" s="41">
        <v>0</v>
      </c>
      <c r="AO25" s="48"/>
    </row>
    <row r="26" spans="12:42" x14ac:dyDescent="0.25">
      <c r="P26" s="832" t="s">
        <v>1317</v>
      </c>
      <c r="Q26" s="833"/>
      <c r="R26" s="833"/>
      <c r="S26" s="833"/>
      <c r="T26" s="833"/>
      <c r="U26" s="833"/>
      <c r="V26" s="833"/>
      <c r="W26" s="833"/>
      <c r="AN26" s="47">
        <v>0.32</v>
      </c>
      <c r="AO26" s="48"/>
    </row>
    <row r="27" spans="12:42" x14ac:dyDescent="0.25">
      <c r="R27" s="41" t="s">
        <v>1318</v>
      </c>
      <c r="S27" s="41" t="s">
        <v>103</v>
      </c>
      <c r="T27" s="41" t="s">
        <v>104</v>
      </c>
    </row>
    <row r="28" spans="12:42" x14ac:dyDescent="0.25">
      <c r="P28" s="43" t="s">
        <v>1319</v>
      </c>
      <c r="R28" s="124" t="e">
        <f>($W$14*V21)</f>
        <v>#DIV/0!</v>
      </c>
      <c r="S28" s="123" t="e">
        <f>R28*W21</f>
        <v>#DIV/0!</v>
      </c>
      <c r="T28" s="123" t="e">
        <f>R28*X21</f>
        <v>#DIV/0!</v>
      </c>
    </row>
    <row r="29" spans="12:42" x14ac:dyDescent="0.25">
      <c r="P29" s="43" t="s">
        <v>1320</v>
      </c>
      <c r="R29" s="124" t="e">
        <f>($W$14*V22)</f>
        <v>#DIV/0!</v>
      </c>
      <c r="S29" s="123" t="e">
        <f>R29*W22</f>
        <v>#DIV/0!</v>
      </c>
      <c r="T29" s="123" t="e">
        <f>R29*X22</f>
        <v>#DIV/0!</v>
      </c>
    </row>
    <row r="30" spans="12:42" x14ac:dyDescent="0.25">
      <c r="P30" s="364" t="s">
        <v>1309</v>
      </c>
      <c r="Q30" s="365"/>
      <c r="R30" s="366" t="e">
        <f>($W$14*V23)</f>
        <v>#DIV/0!</v>
      </c>
      <c r="S30" s="367" t="e">
        <f>R30*W23</f>
        <v>#DIV/0!</v>
      </c>
      <c r="T30" s="367" t="e">
        <f>R30*X23</f>
        <v>#DIV/0!</v>
      </c>
    </row>
    <row r="33" spans="16:23" x14ac:dyDescent="0.25">
      <c r="P33" s="832" t="s">
        <v>1321</v>
      </c>
      <c r="Q33" s="833"/>
      <c r="R33" s="833"/>
      <c r="S33" s="833"/>
      <c r="T33" s="833"/>
      <c r="U33" s="833"/>
      <c r="V33" s="833"/>
      <c r="W33" s="833"/>
    </row>
    <row r="34" spans="16:23" x14ac:dyDescent="0.25">
      <c r="R34" s="41" t="s">
        <v>1318</v>
      </c>
      <c r="S34" s="41" t="s">
        <v>103</v>
      </c>
      <c r="T34" s="41" t="s">
        <v>104</v>
      </c>
    </row>
    <row r="35" spans="16:23" x14ac:dyDescent="0.25">
      <c r="P35" s="43" t="s">
        <v>1319</v>
      </c>
      <c r="R35" s="124" t="e">
        <f t="shared" ref="R35:T36" si="4">_xlfn.FLOOR.MATH(R28,1)</f>
        <v>#DIV/0!</v>
      </c>
      <c r="S35" s="124" t="e">
        <f t="shared" si="4"/>
        <v>#DIV/0!</v>
      </c>
      <c r="T35" s="124" t="e">
        <f t="shared" si="4"/>
        <v>#DIV/0!</v>
      </c>
    </row>
    <row r="36" spans="16:23" x14ac:dyDescent="0.25">
      <c r="P36" s="43" t="s">
        <v>1320</v>
      </c>
      <c r="R36" s="124" t="e">
        <f>_xlfn.FLOOR.MATH(R29,1)</f>
        <v>#DIV/0!</v>
      </c>
      <c r="S36" s="124" t="e">
        <f t="shared" si="4"/>
        <v>#DIV/0!</v>
      </c>
      <c r="T36" s="124" t="e">
        <f t="shared" si="4"/>
        <v>#DIV/0!</v>
      </c>
    </row>
    <row r="37" spans="16:23" x14ac:dyDescent="0.25">
      <c r="P37" s="364" t="s">
        <v>1309</v>
      </c>
      <c r="Q37" s="365"/>
      <c r="R37" s="366" t="e">
        <f>_xlfn.FLOOR.MATH(R30,1)</f>
        <v>#DIV/0!</v>
      </c>
      <c r="S37" s="366" t="e">
        <f t="shared" ref="S37:T37" si="5">_xlfn.FLOOR.MATH(S30,1)</f>
        <v>#DIV/0!</v>
      </c>
      <c r="T37" s="366" t="e">
        <f t="shared" si="5"/>
        <v>#DIV/0!</v>
      </c>
    </row>
    <row r="39" spans="16:23" x14ac:dyDescent="0.25">
      <c r="P39" s="832" t="s">
        <v>1322</v>
      </c>
      <c r="Q39" s="833"/>
      <c r="R39" s="833"/>
      <c r="S39" s="833"/>
      <c r="T39" s="833"/>
      <c r="U39" s="833"/>
      <c r="V39" s="833"/>
      <c r="W39" s="833"/>
    </row>
    <row r="40" spans="16:23" x14ac:dyDescent="0.25">
      <c r="R40" s="41" t="s">
        <v>1318</v>
      </c>
      <c r="S40" s="41" t="s">
        <v>103</v>
      </c>
      <c r="T40" s="41" t="s">
        <v>104</v>
      </c>
    </row>
    <row r="41" spans="16:23" x14ac:dyDescent="0.25">
      <c r="P41" s="43" t="s">
        <v>1319</v>
      </c>
      <c r="R41" s="124" t="e">
        <f t="shared" ref="R41:T42" si="6">R28-R35</f>
        <v>#DIV/0!</v>
      </c>
      <c r="S41" s="124" t="e">
        <f t="shared" si="6"/>
        <v>#DIV/0!</v>
      </c>
      <c r="T41" s="124" t="e">
        <f t="shared" si="6"/>
        <v>#DIV/0!</v>
      </c>
    </row>
    <row r="42" spans="16:23" x14ac:dyDescent="0.25">
      <c r="P42" s="43" t="s">
        <v>1320</v>
      </c>
      <c r="R42" s="124" t="e">
        <f t="shared" si="6"/>
        <v>#DIV/0!</v>
      </c>
      <c r="S42" s="124" t="e">
        <f t="shared" si="6"/>
        <v>#DIV/0!</v>
      </c>
      <c r="T42" s="124" t="e">
        <f t="shared" si="6"/>
        <v>#DIV/0!</v>
      </c>
    </row>
    <row r="43" spans="16:23" x14ac:dyDescent="0.25">
      <c r="P43" s="364" t="s">
        <v>1309</v>
      </c>
      <c r="Q43" s="365"/>
      <c r="R43" s="366" t="e">
        <f>R30-R37</f>
        <v>#DIV/0!</v>
      </c>
      <c r="S43" s="366" t="e">
        <f>S30-S37</f>
        <v>#DIV/0!</v>
      </c>
      <c r="T43" s="366" t="e">
        <f>U30-T37</f>
        <v>#DIV/0!</v>
      </c>
    </row>
    <row r="45" spans="16:23" x14ac:dyDescent="0.25">
      <c r="P45" s="832" t="s">
        <v>1323</v>
      </c>
      <c r="Q45" s="833"/>
      <c r="R45" s="833"/>
      <c r="S45" s="833"/>
      <c r="T45" s="833"/>
      <c r="U45" s="833"/>
      <c r="V45" s="833"/>
      <c r="W45" s="833"/>
    </row>
    <row r="46" spans="16:23" x14ac:dyDescent="0.25">
      <c r="R46" s="41" t="s">
        <v>1318</v>
      </c>
      <c r="S46" s="41" t="s">
        <v>103</v>
      </c>
      <c r="T46" s="41" t="s">
        <v>104</v>
      </c>
    </row>
    <row r="47" spans="16:23" x14ac:dyDescent="0.25">
      <c r="P47" s="43" t="s">
        <v>1319</v>
      </c>
      <c r="R47" s="130" t="e">
        <f t="shared" ref="R47:T49" si="7">IF(R41&lt;0.49,ROUNDDOWN(R28,0),ROUNDUP(R28,0))</f>
        <v>#DIV/0!</v>
      </c>
      <c r="S47" s="130" t="e">
        <f>IF(S41&lt;0.49,ROUNDDOWN(S28,0),ROUNDUP(S28,0))</f>
        <v>#DIV/0!</v>
      </c>
      <c r="T47" s="130" t="e">
        <f t="shared" si="7"/>
        <v>#DIV/0!</v>
      </c>
    </row>
    <row r="48" spans="16:23" x14ac:dyDescent="0.25">
      <c r="P48" s="43" t="s">
        <v>1320</v>
      </c>
      <c r="R48" s="130" t="e">
        <f t="shared" si="7"/>
        <v>#DIV/0!</v>
      </c>
      <c r="S48" s="130" t="e">
        <f>IF(S42&lt;0.49,ROUNDDOWN(S29,0),ROUNDUP(S29,0))</f>
        <v>#DIV/0!</v>
      </c>
      <c r="T48" s="130" t="e">
        <f t="shared" si="7"/>
        <v>#DIV/0!</v>
      </c>
    </row>
    <row r="49" spans="14:21" x14ac:dyDescent="0.25">
      <c r="P49" s="364" t="s">
        <v>1309</v>
      </c>
      <c r="Q49" s="365"/>
      <c r="R49" s="368" t="e">
        <f t="shared" si="7"/>
        <v>#DIV/0!</v>
      </c>
      <c r="S49" s="368" t="e">
        <f>IF(S43&lt;0.49,ROUNDDOWN(S30,0),ROUNDUP(S30,0))</f>
        <v>#DIV/0!</v>
      </c>
      <c r="T49" s="368" t="e">
        <f t="shared" si="7"/>
        <v>#DIV/0!</v>
      </c>
    </row>
    <row r="53" spans="14:21" x14ac:dyDescent="0.25">
      <c r="N53" s="7"/>
      <c r="O53" s="7"/>
    </row>
    <row r="59" spans="14:21" x14ac:dyDescent="0.25">
      <c r="R59" s="126"/>
      <c r="U59" s="127"/>
    </row>
    <row r="94" spans="16:17" x14ac:dyDescent="0.25">
      <c r="P94" s="7"/>
      <c r="Q94" s="7"/>
    </row>
  </sheetData>
  <sheetProtection algorithmName="SHA-512" hashValue="g0cetS3hlaAK9hNS8C7aqxNh7eEDIW1h019v0TBZ4aSOjSocwzCWvmo4YQ56nMqVHEW3lKF3pQ08fMo8ZHfGlw==" saltValue="PGM4s2G4CL/LQBwEUydrXw==" spinCount="100000" sheet="1" objects="1" scenarios="1"/>
  <mergeCells count="11">
    <mergeCell ref="P33:W33"/>
    <mergeCell ref="P39:W39"/>
    <mergeCell ref="P45:W45"/>
    <mergeCell ref="AH1:AJ1"/>
    <mergeCell ref="AH4:AJ4"/>
    <mergeCell ref="Z1:AB1"/>
    <mergeCell ref="L21:N21"/>
    <mergeCell ref="AN8:AP8"/>
    <mergeCell ref="AD1:AF1"/>
    <mergeCell ref="L14:N14"/>
    <mergeCell ref="P26:W26"/>
  </mergeCells>
  <pageMargins left="0.511811024" right="0.511811024" top="0.78740157499999996" bottom="0.78740157499999996" header="0.31496062000000002" footer="0.31496062000000002"/>
  <pageSetup paperSize="9" orientation="portrait" r:id="rId1"/>
  <ignoredErrors>
    <ignoredError sqref="D5" formula="1"/>
  </ignoredError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1AE2C-AD4C-4BD5-AAEF-FD8143185332}">
  <sheetPr codeName="Sheet11">
    <tabColor theme="1"/>
  </sheetPr>
  <dimension ref="A1:H150"/>
  <sheetViews>
    <sheetView zoomScale="60" zoomScaleNormal="60" workbookViewId="0">
      <selection activeCell="D88" sqref="D88"/>
    </sheetView>
  </sheetViews>
  <sheetFormatPr defaultColWidth="9.140625" defaultRowHeight="13.5" x14ac:dyDescent="0.25"/>
  <cols>
    <col min="1" max="1" width="50.140625" style="307" customWidth="1"/>
    <col min="2" max="2" width="35.28515625" style="307" customWidth="1"/>
    <col min="3" max="3" width="24.5703125" style="307" customWidth="1"/>
    <col min="4" max="4" width="36.7109375" style="307" customWidth="1"/>
    <col min="5" max="5" width="9" style="307" customWidth="1"/>
    <col min="6" max="6" width="54.7109375" style="307" customWidth="1"/>
    <col min="7" max="7" width="24.7109375" style="2" customWidth="1"/>
    <col min="8" max="16384" width="9.140625" style="2"/>
  </cols>
  <sheetData>
    <row r="1" spans="1:8" x14ac:dyDescent="0.25">
      <c r="A1" s="306" t="s">
        <v>1106</v>
      </c>
    </row>
    <row r="2" spans="1:8" x14ac:dyDescent="0.25">
      <c r="A2" s="262" t="str">
        <f>Factors!A1</f>
        <v>Note for translator: No need to translate this tab</v>
      </c>
    </row>
    <row r="3" spans="1:8" ht="27" x14ac:dyDescent="0.25">
      <c r="A3" s="308" t="s">
        <v>192</v>
      </c>
      <c r="B3" s="308" t="s">
        <v>1107</v>
      </c>
      <c r="C3" s="308" t="s">
        <v>1108</v>
      </c>
      <c r="D3" s="308" t="s">
        <v>1109</v>
      </c>
      <c r="E3" s="308" t="s">
        <v>1110</v>
      </c>
      <c r="F3" s="308" t="s">
        <v>1111</v>
      </c>
    </row>
    <row r="4" spans="1:8" ht="54" customHeight="1" x14ac:dyDescent="0.25">
      <c r="A4" s="106" t="s">
        <v>1112</v>
      </c>
      <c r="B4" s="106" t="s">
        <v>1113</v>
      </c>
      <c r="C4" s="106" t="s">
        <v>1114</v>
      </c>
      <c r="D4" s="106" t="s">
        <v>1115</v>
      </c>
      <c r="E4" s="309">
        <v>0</v>
      </c>
      <c r="F4" s="106" t="s">
        <v>1116</v>
      </c>
    </row>
    <row r="5" spans="1:8" ht="27" x14ac:dyDescent="0.25">
      <c r="A5" s="106" t="s">
        <v>1112</v>
      </c>
      <c r="B5" s="106" t="s">
        <v>1113</v>
      </c>
      <c r="C5" s="106" t="s">
        <v>1114</v>
      </c>
      <c r="D5" s="309" t="s">
        <v>1117</v>
      </c>
      <c r="E5" s="309">
        <v>1</v>
      </c>
      <c r="F5" s="309"/>
    </row>
    <row r="6" spans="1:8" ht="27" x14ac:dyDescent="0.25">
      <c r="A6" s="106" t="s">
        <v>1118</v>
      </c>
      <c r="B6" s="106" t="s">
        <v>1113</v>
      </c>
      <c r="C6" s="106" t="s">
        <v>1119</v>
      </c>
      <c r="D6" s="309" t="s">
        <v>1120</v>
      </c>
      <c r="E6" s="309">
        <v>0</v>
      </c>
      <c r="F6" s="309"/>
      <c r="H6" s="2">
        <f>SUM(E5+E7+E9+E11+E14+E17+E20+E23+E26+E29+E31+E34+E37+E40+E43+E45+E46+E49++E54+E57)</f>
        <v>45</v>
      </c>
    </row>
    <row r="7" spans="1:8" ht="27" x14ac:dyDescent="0.25">
      <c r="A7" s="106" t="s">
        <v>1118</v>
      </c>
      <c r="B7" s="106" t="s">
        <v>1113</v>
      </c>
      <c r="C7" s="106" t="s">
        <v>1119</v>
      </c>
      <c r="D7" s="309" t="s">
        <v>1121</v>
      </c>
      <c r="E7" s="309">
        <v>1</v>
      </c>
      <c r="F7" s="309" t="s">
        <v>1122</v>
      </c>
    </row>
    <row r="8" spans="1:8" ht="27" x14ac:dyDescent="0.25">
      <c r="A8" s="106" t="s">
        <v>1123</v>
      </c>
      <c r="B8" s="106" t="s">
        <v>1113</v>
      </c>
      <c r="C8" s="106" t="s">
        <v>1114</v>
      </c>
      <c r="D8" s="309" t="s">
        <v>1124</v>
      </c>
      <c r="E8" s="309">
        <v>0</v>
      </c>
      <c r="F8" s="309" t="s">
        <v>1125</v>
      </c>
    </row>
    <row r="9" spans="1:8" ht="27" x14ac:dyDescent="0.25">
      <c r="A9" s="106" t="s">
        <v>1123</v>
      </c>
      <c r="B9" s="106" t="s">
        <v>1113</v>
      </c>
      <c r="C9" s="106" t="s">
        <v>1114</v>
      </c>
      <c r="D9" s="309" t="s">
        <v>1126</v>
      </c>
      <c r="E9" s="309">
        <v>1</v>
      </c>
      <c r="F9" s="309"/>
    </row>
    <row r="10" spans="1:8" ht="40.5" x14ac:dyDescent="0.25">
      <c r="A10" s="106" t="s">
        <v>1127</v>
      </c>
      <c r="B10" s="106" t="s">
        <v>1113</v>
      </c>
      <c r="C10" s="106" t="s">
        <v>1128</v>
      </c>
      <c r="D10" s="309" t="s">
        <v>1129</v>
      </c>
      <c r="E10" s="309">
        <v>0</v>
      </c>
      <c r="F10" s="309" t="s">
        <v>1130</v>
      </c>
    </row>
    <row r="11" spans="1:8" ht="27" x14ac:dyDescent="0.25">
      <c r="A11" s="106" t="s">
        <v>1127</v>
      </c>
      <c r="B11" s="106" t="s">
        <v>1113</v>
      </c>
      <c r="C11" s="106" t="s">
        <v>1128</v>
      </c>
      <c r="D11" s="309" t="s">
        <v>1131</v>
      </c>
      <c r="E11" s="309">
        <v>1</v>
      </c>
      <c r="F11" s="309"/>
    </row>
    <row r="12" spans="1:8" x14ac:dyDescent="0.25">
      <c r="A12" s="106" t="s">
        <v>1132</v>
      </c>
      <c r="B12" s="309" t="s">
        <v>1133</v>
      </c>
      <c r="C12" s="309" t="s">
        <v>1134</v>
      </c>
      <c r="D12" s="309" t="s">
        <v>1135</v>
      </c>
      <c r="E12" s="309">
        <v>0</v>
      </c>
      <c r="F12" s="310" t="s">
        <v>1136</v>
      </c>
    </row>
    <row r="13" spans="1:8" x14ac:dyDescent="0.25">
      <c r="A13" s="106" t="s">
        <v>1132</v>
      </c>
      <c r="B13" s="309" t="s">
        <v>1133</v>
      </c>
      <c r="C13" s="309" t="s">
        <v>1134</v>
      </c>
      <c r="D13" s="309" t="s">
        <v>1137</v>
      </c>
      <c r="E13" s="309">
        <v>1</v>
      </c>
      <c r="F13" s="310" t="s">
        <v>1138</v>
      </c>
    </row>
    <row r="14" spans="1:8" x14ac:dyDescent="0.25">
      <c r="A14" s="106" t="s">
        <v>1132</v>
      </c>
      <c r="B14" s="309" t="s">
        <v>1133</v>
      </c>
      <c r="C14" s="309" t="s">
        <v>1134</v>
      </c>
      <c r="D14" s="309" t="s">
        <v>1139</v>
      </c>
      <c r="E14" s="309">
        <v>2</v>
      </c>
      <c r="F14" s="309"/>
    </row>
    <row r="15" spans="1:8" ht="27" x14ac:dyDescent="0.25">
      <c r="A15" s="106" t="s">
        <v>1140</v>
      </c>
      <c r="B15" s="309" t="s">
        <v>1141</v>
      </c>
      <c r="C15" s="106" t="s">
        <v>1128</v>
      </c>
      <c r="D15" s="309" t="s">
        <v>1142</v>
      </c>
      <c r="E15" s="309">
        <v>0</v>
      </c>
      <c r="F15" s="310" t="s">
        <v>1143</v>
      </c>
    </row>
    <row r="16" spans="1:8" ht="27" x14ac:dyDescent="0.25">
      <c r="A16" s="106" t="s">
        <v>1140</v>
      </c>
      <c r="B16" s="309" t="s">
        <v>1141</v>
      </c>
      <c r="C16" s="106" t="s">
        <v>1128</v>
      </c>
      <c r="D16" s="309" t="s">
        <v>1144</v>
      </c>
      <c r="E16" s="309">
        <v>1</v>
      </c>
      <c r="F16" s="310" t="s">
        <v>1145</v>
      </c>
    </row>
    <row r="17" spans="1:6" ht="27" x14ac:dyDescent="0.25">
      <c r="A17" s="106" t="s">
        <v>1140</v>
      </c>
      <c r="B17" s="309" t="s">
        <v>1141</v>
      </c>
      <c r="C17" s="106" t="s">
        <v>1128</v>
      </c>
      <c r="D17" s="309" t="s">
        <v>1146</v>
      </c>
      <c r="E17" s="309">
        <v>2</v>
      </c>
      <c r="F17" s="309"/>
    </row>
    <row r="18" spans="1:6" x14ac:dyDescent="0.25">
      <c r="A18" s="106" t="s">
        <v>1147</v>
      </c>
      <c r="B18" s="309" t="s">
        <v>1141</v>
      </c>
      <c r="C18" s="309" t="s">
        <v>1134</v>
      </c>
      <c r="D18" s="309" t="s">
        <v>1148</v>
      </c>
      <c r="E18" s="309">
        <v>0</v>
      </c>
      <c r="F18" s="310" t="s">
        <v>1149</v>
      </c>
    </row>
    <row r="19" spans="1:6" x14ac:dyDescent="0.25">
      <c r="A19" s="106" t="s">
        <v>1147</v>
      </c>
      <c r="B19" s="309" t="s">
        <v>1141</v>
      </c>
      <c r="C19" s="309" t="s">
        <v>1134</v>
      </c>
      <c r="D19" s="309" t="s">
        <v>1150</v>
      </c>
      <c r="E19" s="309">
        <v>1</v>
      </c>
      <c r="F19" s="310" t="s">
        <v>1151</v>
      </c>
    </row>
    <row r="20" spans="1:6" x14ac:dyDescent="0.25">
      <c r="A20" s="106" t="s">
        <v>1147</v>
      </c>
      <c r="B20" s="309" t="s">
        <v>1141</v>
      </c>
      <c r="C20" s="309" t="s">
        <v>1134</v>
      </c>
      <c r="D20" s="309" t="s">
        <v>1152</v>
      </c>
      <c r="E20" s="309">
        <v>2</v>
      </c>
      <c r="F20" s="309"/>
    </row>
    <row r="21" spans="1:6" ht="27" x14ac:dyDescent="0.25">
      <c r="A21" s="311" t="s">
        <v>1153</v>
      </c>
      <c r="B21" s="309" t="s">
        <v>1141</v>
      </c>
      <c r="C21" s="106" t="s">
        <v>1128</v>
      </c>
      <c r="D21" s="309" t="s">
        <v>1154</v>
      </c>
      <c r="E21" s="309">
        <v>0</v>
      </c>
      <c r="F21" s="309"/>
    </row>
    <row r="22" spans="1:6" ht="27" x14ac:dyDescent="0.25">
      <c r="A22" s="311" t="s">
        <v>1153</v>
      </c>
      <c r="B22" s="309" t="s">
        <v>1141</v>
      </c>
      <c r="C22" s="106" t="s">
        <v>1128</v>
      </c>
      <c r="D22" s="309" t="s">
        <v>1155</v>
      </c>
      <c r="E22" s="309">
        <v>1</v>
      </c>
      <c r="F22" s="309"/>
    </row>
    <row r="23" spans="1:6" ht="27" x14ac:dyDescent="0.25">
      <c r="A23" s="311" t="s">
        <v>1153</v>
      </c>
      <c r="B23" s="309" t="s">
        <v>1141</v>
      </c>
      <c r="C23" s="106" t="s">
        <v>1128</v>
      </c>
      <c r="D23" s="309" t="s">
        <v>1156</v>
      </c>
      <c r="E23" s="309">
        <v>2</v>
      </c>
      <c r="F23" s="309"/>
    </row>
    <row r="24" spans="1:6" ht="27" x14ac:dyDescent="0.25">
      <c r="A24" s="311" t="s">
        <v>1157</v>
      </c>
      <c r="B24" s="106" t="s">
        <v>1113</v>
      </c>
      <c r="C24" s="309" t="s">
        <v>1134</v>
      </c>
      <c r="D24" s="312">
        <v>0</v>
      </c>
      <c r="E24" s="309">
        <v>0</v>
      </c>
      <c r="F24" s="309" t="s">
        <v>1158</v>
      </c>
    </row>
    <row r="25" spans="1:6" ht="27" x14ac:dyDescent="0.25">
      <c r="A25" s="311" t="s">
        <v>1157</v>
      </c>
      <c r="B25" s="106" t="s">
        <v>1113</v>
      </c>
      <c r="C25" s="309" t="s">
        <v>1134</v>
      </c>
      <c r="D25" s="313" t="s">
        <v>1159</v>
      </c>
      <c r="E25" s="309">
        <v>1</v>
      </c>
      <c r="F25" s="314"/>
    </row>
    <row r="26" spans="1:6" ht="27" x14ac:dyDescent="0.25">
      <c r="A26" s="311" t="s">
        <v>1157</v>
      </c>
      <c r="B26" s="106" t="s">
        <v>1113</v>
      </c>
      <c r="C26" s="309" t="s">
        <v>1134</v>
      </c>
      <c r="D26" s="309" t="s">
        <v>1160</v>
      </c>
      <c r="E26" s="309">
        <v>2</v>
      </c>
      <c r="F26" s="309"/>
    </row>
    <row r="27" spans="1:6" ht="27" x14ac:dyDescent="0.25">
      <c r="A27" s="311" t="s">
        <v>1161</v>
      </c>
      <c r="B27" s="309" t="s">
        <v>1141</v>
      </c>
      <c r="C27" s="106" t="s">
        <v>1128</v>
      </c>
      <c r="D27" s="309" t="s">
        <v>1162</v>
      </c>
      <c r="E27" s="309">
        <v>0</v>
      </c>
      <c r="F27" s="309"/>
    </row>
    <row r="28" spans="1:6" ht="27" x14ac:dyDescent="0.25">
      <c r="A28" s="311" t="s">
        <v>1161</v>
      </c>
      <c r="B28" s="309" t="s">
        <v>1141</v>
      </c>
      <c r="C28" s="106" t="s">
        <v>1128</v>
      </c>
      <c r="D28" s="309" t="s">
        <v>1163</v>
      </c>
      <c r="E28" s="309">
        <v>1</v>
      </c>
      <c r="F28" s="309"/>
    </row>
    <row r="29" spans="1:6" ht="27" x14ac:dyDescent="0.25">
      <c r="A29" s="311" t="s">
        <v>1161</v>
      </c>
      <c r="B29" s="309" t="s">
        <v>1141</v>
      </c>
      <c r="C29" s="106" t="s">
        <v>1128</v>
      </c>
      <c r="D29" s="309" t="s">
        <v>1164</v>
      </c>
      <c r="E29" s="309">
        <v>2</v>
      </c>
      <c r="F29" s="309"/>
    </row>
    <row r="30" spans="1:6" ht="54" x14ac:dyDescent="0.25">
      <c r="A30" s="106" t="s">
        <v>1165</v>
      </c>
      <c r="B30" s="106" t="s">
        <v>1113</v>
      </c>
      <c r="C30" s="106" t="s">
        <v>1128</v>
      </c>
      <c r="D30" s="312">
        <v>0</v>
      </c>
      <c r="E30" s="309">
        <v>0</v>
      </c>
      <c r="F30" s="309" t="s">
        <v>1166</v>
      </c>
    </row>
    <row r="31" spans="1:6" ht="27" x14ac:dyDescent="0.25">
      <c r="A31" s="106" t="s">
        <v>1165</v>
      </c>
      <c r="B31" s="106" t="s">
        <v>1113</v>
      </c>
      <c r="C31" s="106" t="s">
        <v>1128</v>
      </c>
      <c r="D31" s="309" t="s">
        <v>1167</v>
      </c>
      <c r="E31" s="309">
        <v>6</v>
      </c>
      <c r="F31" s="309"/>
    </row>
    <row r="32" spans="1:6" x14ac:dyDescent="0.25">
      <c r="A32" s="106" t="s">
        <v>1168</v>
      </c>
      <c r="B32" s="309" t="s">
        <v>1133</v>
      </c>
      <c r="C32" s="309" t="s">
        <v>1134</v>
      </c>
      <c r="D32" s="315">
        <v>0</v>
      </c>
      <c r="E32" s="309">
        <v>0</v>
      </c>
      <c r="F32" s="309"/>
    </row>
    <row r="33" spans="1:6" x14ac:dyDescent="0.25">
      <c r="A33" s="106" t="s">
        <v>1168</v>
      </c>
      <c r="B33" s="309" t="s">
        <v>1133</v>
      </c>
      <c r="C33" s="309" t="s">
        <v>1134</v>
      </c>
      <c r="D33" s="313" t="s">
        <v>1169</v>
      </c>
      <c r="E33" s="309">
        <v>1</v>
      </c>
      <c r="F33" s="309"/>
    </row>
    <row r="34" spans="1:6" x14ac:dyDescent="0.25">
      <c r="A34" s="106" t="s">
        <v>1168</v>
      </c>
      <c r="B34" s="309" t="s">
        <v>1133</v>
      </c>
      <c r="C34" s="309" t="s">
        <v>1134</v>
      </c>
      <c r="D34" s="309" t="s">
        <v>1170</v>
      </c>
      <c r="E34" s="309">
        <v>2</v>
      </c>
      <c r="F34" s="309"/>
    </row>
    <row r="35" spans="1:6" ht="27" x14ac:dyDescent="0.25">
      <c r="A35" s="106" t="s">
        <v>1171</v>
      </c>
      <c r="B35" s="309" t="s">
        <v>1133</v>
      </c>
      <c r="C35" s="309" t="s">
        <v>1134</v>
      </c>
      <c r="D35" s="309" t="s">
        <v>1172</v>
      </c>
      <c r="E35" s="309">
        <v>0</v>
      </c>
      <c r="F35" s="309" t="s">
        <v>1173</v>
      </c>
    </row>
    <row r="36" spans="1:6" ht="27" x14ac:dyDescent="0.25">
      <c r="A36" s="106" t="s">
        <v>1171</v>
      </c>
      <c r="B36" s="309" t="s">
        <v>1133</v>
      </c>
      <c r="C36" s="309" t="s">
        <v>1134</v>
      </c>
      <c r="D36" s="309" t="s">
        <v>1174</v>
      </c>
      <c r="E36" s="309">
        <v>1</v>
      </c>
      <c r="F36" s="309" t="s">
        <v>1175</v>
      </c>
    </row>
    <row r="37" spans="1:6" x14ac:dyDescent="0.25">
      <c r="A37" s="106" t="s">
        <v>1171</v>
      </c>
      <c r="B37" s="309" t="s">
        <v>1133</v>
      </c>
      <c r="C37" s="309" t="s">
        <v>1134</v>
      </c>
      <c r="D37" s="309" t="s">
        <v>1176</v>
      </c>
      <c r="E37" s="309">
        <v>2</v>
      </c>
      <c r="F37" s="309"/>
    </row>
    <row r="38" spans="1:6" ht="27" x14ac:dyDescent="0.25">
      <c r="A38" s="106" t="s">
        <v>1177</v>
      </c>
      <c r="B38" s="309" t="s">
        <v>1133</v>
      </c>
      <c r="C38" s="309" t="s">
        <v>1134</v>
      </c>
      <c r="D38" s="309" t="s">
        <v>1172</v>
      </c>
      <c r="E38" s="309">
        <v>0</v>
      </c>
      <c r="F38" s="309" t="s">
        <v>1178</v>
      </c>
    </row>
    <row r="39" spans="1:6" ht="27" x14ac:dyDescent="0.25">
      <c r="A39" s="106" t="s">
        <v>1177</v>
      </c>
      <c r="B39" s="309" t="s">
        <v>1133</v>
      </c>
      <c r="C39" s="309" t="s">
        <v>1134</v>
      </c>
      <c r="D39" s="309" t="s">
        <v>1179</v>
      </c>
      <c r="E39" s="309">
        <v>1</v>
      </c>
      <c r="F39" s="309" t="s">
        <v>1180</v>
      </c>
    </row>
    <row r="40" spans="1:6" x14ac:dyDescent="0.25">
      <c r="A40" s="106" t="s">
        <v>1177</v>
      </c>
      <c r="B40" s="309" t="s">
        <v>1133</v>
      </c>
      <c r="C40" s="309" t="s">
        <v>1134</v>
      </c>
      <c r="D40" s="309" t="s">
        <v>1181</v>
      </c>
      <c r="E40" s="309">
        <v>2</v>
      </c>
      <c r="F40" s="309"/>
    </row>
    <row r="41" spans="1:6" ht="27" x14ac:dyDescent="0.25">
      <c r="A41" s="106" t="s">
        <v>1182</v>
      </c>
      <c r="B41" s="106" t="s">
        <v>1113</v>
      </c>
      <c r="C41" s="309" t="s">
        <v>1134</v>
      </c>
      <c r="D41" s="315">
        <v>0</v>
      </c>
      <c r="E41" s="309">
        <v>0</v>
      </c>
      <c r="F41" s="309" t="s">
        <v>1183</v>
      </c>
    </row>
    <row r="42" spans="1:6" ht="27" x14ac:dyDescent="0.25">
      <c r="A42" s="106" t="s">
        <v>1182</v>
      </c>
      <c r="B42" s="106" t="s">
        <v>1113</v>
      </c>
      <c r="C42" s="309" t="s">
        <v>1134</v>
      </c>
      <c r="D42" s="313" t="s">
        <v>1169</v>
      </c>
      <c r="E42" s="309">
        <v>1</v>
      </c>
      <c r="F42" s="309"/>
    </row>
    <row r="43" spans="1:6" ht="27" x14ac:dyDescent="0.25">
      <c r="A43" s="106" t="s">
        <v>1182</v>
      </c>
      <c r="B43" s="106" t="s">
        <v>1113</v>
      </c>
      <c r="C43" s="309" t="s">
        <v>1134</v>
      </c>
      <c r="D43" s="309" t="s">
        <v>1170</v>
      </c>
      <c r="E43" s="309">
        <v>2</v>
      </c>
      <c r="F43" s="309"/>
    </row>
    <row r="44" spans="1:6" ht="27" x14ac:dyDescent="0.25">
      <c r="A44" s="106" t="s">
        <v>1184</v>
      </c>
      <c r="B44" s="106" t="s">
        <v>1113</v>
      </c>
      <c r="C44" s="106" t="s">
        <v>1128</v>
      </c>
      <c r="D44" s="309">
        <v>0</v>
      </c>
      <c r="E44" s="309">
        <v>0</v>
      </c>
      <c r="F44" s="309"/>
    </row>
    <row r="45" spans="1:6" ht="27" x14ac:dyDescent="0.25">
      <c r="A45" s="106" t="s">
        <v>1184</v>
      </c>
      <c r="B45" s="106" t="s">
        <v>1113</v>
      </c>
      <c r="C45" s="106" t="s">
        <v>1128</v>
      </c>
      <c r="D45" s="309" t="s">
        <v>1167</v>
      </c>
      <c r="E45" s="309">
        <v>1</v>
      </c>
      <c r="F45" s="309" t="s">
        <v>1185</v>
      </c>
    </row>
    <row r="46" spans="1:6" ht="27" x14ac:dyDescent="0.25">
      <c r="A46" s="406" t="s">
        <v>1186</v>
      </c>
      <c r="B46" s="406" t="s">
        <v>1133</v>
      </c>
      <c r="C46" s="406" t="s">
        <v>1128</v>
      </c>
      <c r="D46" s="407" t="s">
        <v>1187</v>
      </c>
      <c r="E46" s="309">
        <v>5</v>
      </c>
      <c r="F46" s="309"/>
    </row>
    <row r="47" spans="1:6" ht="27" x14ac:dyDescent="0.25">
      <c r="A47" s="406" t="s">
        <v>1186</v>
      </c>
      <c r="B47" s="406" t="s">
        <v>1133</v>
      </c>
      <c r="C47" s="406" t="s">
        <v>1128</v>
      </c>
      <c r="D47" s="408" t="s">
        <v>1188</v>
      </c>
      <c r="E47" s="309">
        <v>3</v>
      </c>
      <c r="F47" s="309"/>
    </row>
    <row r="48" spans="1:6" ht="27" x14ac:dyDescent="0.25">
      <c r="A48" s="406" t="s">
        <v>1186</v>
      </c>
      <c r="B48" s="406" t="s">
        <v>1133</v>
      </c>
      <c r="C48" s="406" t="s">
        <v>1128</v>
      </c>
      <c r="D48" s="408" t="s">
        <v>1189</v>
      </c>
      <c r="E48" s="309">
        <v>0</v>
      </c>
      <c r="F48" s="309"/>
    </row>
    <row r="49" spans="1:6" ht="27" x14ac:dyDescent="0.25">
      <c r="A49" s="406" t="s">
        <v>1190</v>
      </c>
      <c r="B49" s="406" t="s">
        <v>1133</v>
      </c>
      <c r="C49" s="406" t="s">
        <v>1128</v>
      </c>
      <c r="D49" s="407" t="s">
        <v>1187</v>
      </c>
      <c r="E49" s="309">
        <v>5</v>
      </c>
      <c r="F49" s="309"/>
    </row>
    <row r="50" spans="1:6" ht="27" x14ac:dyDescent="0.25">
      <c r="A50" s="406" t="s">
        <v>1190</v>
      </c>
      <c r="B50" s="406" t="s">
        <v>1133</v>
      </c>
      <c r="C50" s="406" t="s">
        <v>1128</v>
      </c>
      <c r="D50" s="408" t="s">
        <v>1188</v>
      </c>
      <c r="E50" s="309">
        <v>3</v>
      </c>
      <c r="F50" s="309"/>
    </row>
    <row r="51" spans="1:6" ht="27" x14ac:dyDescent="0.25">
      <c r="A51" s="406" t="s">
        <v>1190</v>
      </c>
      <c r="B51" s="406" t="s">
        <v>1133</v>
      </c>
      <c r="C51" s="406" t="s">
        <v>1128</v>
      </c>
      <c r="D51" s="408" t="s">
        <v>1189</v>
      </c>
      <c r="E51" s="309">
        <v>0</v>
      </c>
      <c r="F51" s="309"/>
    </row>
    <row r="52" spans="1:6" ht="27" x14ac:dyDescent="0.25">
      <c r="A52" s="106" t="s">
        <v>1191</v>
      </c>
      <c r="B52" s="106" t="s">
        <v>1113</v>
      </c>
      <c r="C52" s="106" t="s">
        <v>1192</v>
      </c>
      <c r="D52" s="309" t="s">
        <v>1193</v>
      </c>
      <c r="E52" s="309">
        <v>0</v>
      </c>
      <c r="F52" s="309"/>
    </row>
    <row r="53" spans="1:6" ht="27" x14ac:dyDescent="0.25">
      <c r="A53" s="106" t="s">
        <v>1191</v>
      </c>
      <c r="B53" s="106" t="s">
        <v>1113</v>
      </c>
      <c r="C53" s="106" t="s">
        <v>1192</v>
      </c>
      <c r="D53" s="309" t="s">
        <v>1194</v>
      </c>
      <c r="E53" s="309">
        <v>1</v>
      </c>
      <c r="F53" s="309"/>
    </row>
    <row r="54" spans="1:6" ht="27" x14ac:dyDescent="0.25">
      <c r="A54" s="106" t="s">
        <v>1191</v>
      </c>
      <c r="B54" s="106" t="s">
        <v>1113</v>
      </c>
      <c r="C54" s="106" t="s">
        <v>1192</v>
      </c>
      <c r="D54" s="309" t="s">
        <v>1195</v>
      </c>
      <c r="E54" s="309">
        <v>2</v>
      </c>
      <c r="F54" s="309"/>
    </row>
    <row r="55" spans="1:6" ht="27" x14ac:dyDescent="0.25">
      <c r="A55" s="106" t="s">
        <v>1196</v>
      </c>
      <c r="B55" s="106" t="s">
        <v>1113</v>
      </c>
      <c r="C55" s="106" t="s">
        <v>1192</v>
      </c>
      <c r="D55" s="309" t="s">
        <v>1193</v>
      </c>
      <c r="E55" s="309">
        <v>0</v>
      </c>
      <c r="F55" s="309"/>
    </row>
    <row r="56" spans="1:6" ht="27" x14ac:dyDescent="0.25">
      <c r="A56" s="106" t="s">
        <v>1196</v>
      </c>
      <c r="B56" s="106" t="s">
        <v>1113</v>
      </c>
      <c r="C56" s="106" t="s">
        <v>1192</v>
      </c>
      <c r="D56" s="309" t="s">
        <v>1194</v>
      </c>
      <c r="E56" s="309">
        <v>1</v>
      </c>
      <c r="F56" s="309"/>
    </row>
    <row r="57" spans="1:6" ht="27" x14ac:dyDescent="0.25">
      <c r="A57" s="106" t="s">
        <v>1196</v>
      </c>
      <c r="B57" s="106" t="s">
        <v>1113</v>
      </c>
      <c r="C57" s="106" t="s">
        <v>1192</v>
      </c>
      <c r="D57" s="309" t="s">
        <v>1195</v>
      </c>
      <c r="E57" s="309">
        <v>2</v>
      </c>
      <c r="F57" s="309"/>
    </row>
    <row r="58" spans="1:6" x14ac:dyDescent="0.25">
      <c r="A58" s="316" t="s">
        <v>1197</v>
      </c>
      <c r="B58" s="317">
        <v>45</v>
      </c>
    </row>
    <row r="59" spans="1:6" x14ac:dyDescent="0.25">
      <c r="A59" s="316" t="s">
        <v>1198</v>
      </c>
      <c r="B59" s="317">
        <v>45</v>
      </c>
    </row>
    <row r="62" spans="1:6" x14ac:dyDescent="0.25">
      <c r="A62" s="318" t="s">
        <v>1199</v>
      </c>
      <c r="B62" s="319" t="s">
        <v>1200</v>
      </c>
      <c r="C62" s="319" t="s">
        <v>1201</v>
      </c>
      <c r="D62" s="319" t="s">
        <v>446</v>
      </c>
    </row>
    <row r="63" spans="1:6" x14ac:dyDescent="0.25">
      <c r="A63" s="420" t="s">
        <v>1202</v>
      </c>
      <c r="B63" s="320">
        <v>0</v>
      </c>
      <c r="C63" s="320">
        <v>8</v>
      </c>
      <c r="D63" s="320" t="str">
        <f>'Hidden Lists'!U9</f>
        <v>1. Very low risk</v>
      </c>
    </row>
    <row r="64" spans="1:6" x14ac:dyDescent="0.25">
      <c r="A64" s="420" t="s">
        <v>1203</v>
      </c>
      <c r="B64" s="320">
        <v>9</v>
      </c>
      <c r="C64" s="320">
        <v>17</v>
      </c>
      <c r="D64" s="320" t="str">
        <f>'Hidden Lists'!U10</f>
        <v>2. Low risk</v>
      </c>
    </row>
    <row r="65" spans="1:8" x14ac:dyDescent="0.25">
      <c r="A65" s="420" t="s">
        <v>1204</v>
      </c>
      <c r="B65" s="320">
        <v>18</v>
      </c>
      <c r="C65" s="320">
        <v>26</v>
      </c>
      <c r="D65" s="320" t="str">
        <f>'Hidden Lists'!U11</f>
        <v>3. Medium risk</v>
      </c>
    </row>
    <row r="66" spans="1:8" x14ac:dyDescent="0.25">
      <c r="A66" s="420" t="s">
        <v>1205</v>
      </c>
      <c r="B66" s="320">
        <v>27</v>
      </c>
      <c r="C66" s="320">
        <v>35</v>
      </c>
      <c r="D66" s="320" t="str">
        <f>'Hidden Lists'!U12</f>
        <v>4. High risk</v>
      </c>
    </row>
    <row r="67" spans="1:8" x14ac:dyDescent="0.25">
      <c r="A67" s="420" t="s">
        <v>1206</v>
      </c>
      <c r="B67" s="320">
        <v>36</v>
      </c>
      <c r="C67" s="320">
        <v>45</v>
      </c>
      <c r="D67" s="320" t="str">
        <f>'Hidden Lists'!U13</f>
        <v>5. Highest risk</v>
      </c>
    </row>
    <row r="68" spans="1:8" x14ac:dyDescent="0.25">
      <c r="A68" s="414"/>
      <c r="B68" s="414"/>
      <c r="C68" s="414"/>
      <c r="D68" s="414"/>
    </row>
    <row r="69" spans="1:8" ht="26.25" thickBot="1" x14ac:dyDescent="0.3">
      <c r="A69" s="415" t="s">
        <v>1207</v>
      </c>
      <c r="B69" s="416" t="s">
        <v>1107</v>
      </c>
      <c r="C69" s="416" t="s">
        <v>1108</v>
      </c>
      <c r="D69" s="416" t="s">
        <v>1109</v>
      </c>
      <c r="E69" s="416" t="s">
        <v>1110</v>
      </c>
      <c r="F69" s="417" t="s">
        <v>1111</v>
      </c>
    </row>
    <row r="70" spans="1:8" ht="41.25" thickTop="1" x14ac:dyDescent="0.25">
      <c r="A70" s="411" t="s">
        <v>1336</v>
      </c>
      <c r="B70" s="412"/>
      <c r="C70" s="412" t="s">
        <v>1128</v>
      </c>
      <c r="D70" s="454" t="s">
        <v>1384</v>
      </c>
      <c r="E70" s="409">
        <v>0</v>
      </c>
      <c r="F70" s="410" t="s">
        <v>1337</v>
      </c>
    </row>
    <row r="71" spans="1:8" ht="40.5" x14ac:dyDescent="0.25">
      <c r="A71" s="411" t="s">
        <v>1336</v>
      </c>
      <c r="B71" s="412"/>
      <c r="C71" s="412" t="s">
        <v>1128</v>
      </c>
      <c r="D71" s="455" t="s">
        <v>1385</v>
      </c>
      <c r="E71" s="409">
        <v>1.5</v>
      </c>
      <c r="F71" s="410"/>
      <c r="H71" s="2" t="e">
        <f>SUM(E71+E72+E75+E80+#REF!)</f>
        <v>#REF!</v>
      </c>
    </row>
    <row r="72" spans="1:8" ht="40.5" x14ac:dyDescent="0.25">
      <c r="A72" s="411" t="s">
        <v>1336</v>
      </c>
      <c r="B72" s="412"/>
      <c r="C72" s="412" t="s">
        <v>1128</v>
      </c>
      <c r="D72" s="409" t="s">
        <v>1381</v>
      </c>
      <c r="E72" s="409">
        <v>3</v>
      </c>
      <c r="F72" s="410"/>
    </row>
    <row r="73" spans="1:8" ht="27" x14ac:dyDescent="0.25">
      <c r="A73" s="411" t="s">
        <v>1186</v>
      </c>
      <c r="B73" s="412" t="s">
        <v>1113</v>
      </c>
      <c r="C73" s="412" t="s">
        <v>1128</v>
      </c>
      <c r="D73" s="409" t="s">
        <v>1379</v>
      </c>
      <c r="E73" s="409">
        <v>0</v>
      </c>
      <c r="F73" s="410"/>
    </row>
    <row r="74" spans="1:8" ht="27" x14ac:dyDescent="0.25">
      <c r="A74" s="411" t="s">
        <v>1186</v>
      </c>
      <c r="B74" s="412" t="s">
        <v>1113</v>
      </c>
      <c r="C74" s="412" t="s">
        <v>1128</v>
      </c>
      <c r="D74" s="409" t="s">
        <v>1381</v>
      </c>
      <c r="E74" s="409">
        <v>0.5</v>
      </c>
      <c r="F74" s="410"/>
    </row>
    <row r="75" spans="1:8" ht="27" x14ac:dyDescent="0.25">
      <c r="A75" s="411" t="s">
        <v>1186</v>
      </c>
      <c r="B75" s="412" t="s">
        <v>1113</v>
      </c>
      <c r="C75" s="412" t="s">
        <v>1128</v>
      </c>
      <c r="D75" s="409" t="s">
        <v>1189</v>
      </c>
      <c r="E75" s="409">
        <v>1</v>
      </c>
      <c r="F75" s="410"/>
    </row>
    <row r="76" spans="1:8" ht="27" x14ac:dyDescent="0.25">
      <c r="A76" s="411" t="s">
        <v>1190</v>
      </c>
      <c r="B76" s="412" t="s">
        <v>1113</v>
      </c>
      <c r="C76" s="412" t="s">
        <v>1128</v>
      </c>
      <c r="D76" s="409" t="s">
        <v>1380</v>
      </c>
      <c r="E76" s="409">
        <v>0</v>
      </c>
      <c r="F76" s="410"/>
    </row>
    <row r="77" spans="1:8" ht="27" x14ac:dyDescent="0.25">
      <c r="A77" s="411" t="s">
        <v>1190</v>
      </c>
      <c r="B77" s="412" t="s">
        <v>1113</v>
      </c>
      <c r="C77" s="412" t="s">
        <v>1128</v>
      </c>
      <c r="D77" s="409" t="s">
        <v>1381</v>
      </c>
      <c r="E77" s="409">
        <v>1</v>
      </c>
      <c r="F77" s="410"/>
    </row>
    <row r="78" spans="1:8" ht="27" x14ac:dyDescent="0.25">
      <c r="A78" s="411" t="s">
        <v>1190</v>
      </c>
      <c r="B78" s="412" t="s">
        <v>1113</v>
      </c>
      <c r="C78" s="412" t="s">
        <v>1128</v>
      </c>
      <c r="D78" s="413" t="s">
        <v>1189</v>
      </c>
      <c r="E78" s="409">
        <v>2</v>
      </c>
      <c r="F78" s="410"/>
    </row>
    <row r="79" spans="1:8" ht="27" x14ac:dyDescent="0.25">
      <c r="A79" s="411" t="s">
        <v>1338</v>
      </c>
      <c r="B79" s="412"/>
      <c r="C79" s="412" t="s">
        <v>1128</v>
      </c>
      <c r="D79" s="454" t="s">
        <v>1386</v>
      </c>
      <c r="E79" s="409">
        <v>0</v>
      </c>
      <c r="F79" s="410" t="s">
        <v>1339</v>
      </c>
    </row>
    <row r="80" spans="1:8" ht="27" x14ac:dyDescent="0.25">
      <c r="A80" s="411" t="s">
        <v>1338</v>
      </c>
      <c r="B80" s="412"/>
      <c r="C80" s="412" t="s">
        <v>1128</v>
      </c>
      <c r="D80" s="455" t="s">
        <v>1387</v>
      </c>
      <c r="E80" s="409">
        <v>1.5</v>
      </c>
      <c r="F80" s="410"/>
    </row>
    <row r="81" spans="1:6" ht="27" x14ac:dyDescent="0.25">
      <c r="A81" s="411" t="s">
        <v>1338</v>
      </c>
      <c r="B81" s="412"/>
      <c r="C81" s="409" t="s">
        <v>1128</v>
      </c>
      <c r="D81" s="409" t="s">
        <v>1381</v>
      </c>
      <c r="E81" s="409">
        <v>3</v>
      </c>
      <c r="F81" s="410"/>
    </row>
    <row r="82" spans="1:6" x14ac:dyDescent="0.25">
      <c r="A82" s="316" t="s">
        <v>1197</v>
      </c>
      <c r="B82" s="317">
        <v>9</v>
      </c>
    </row>
    <row r="83" spans="1:6" x14ac:dyDescent="0.25">
      <c r="A83" s="316" t="s">
        <v>1198</v>
      </c>
      <c r="B83" s="317">
        <v>9</v>
      </c>
    </row>
    <row r="87" spans="1:6" x14ac:dyDescent="0.25">
      <c r="A87" s="318" t="s">
        <v>1199</v>
      </c>
      <c r="B87" s="319" t="s">
        <v>1200</v>
      </c>
      <c r="C87" s="319" t="s">
        <v>1201</v>
      </c>
      <c r="D87" s="319" t="s">
        <v>1208</v>
      </c>
    </row>
    <row r="88" spans="1:6" x14ac:dyDescent="0.25">
      <c r="A88" s="420" t="s">
        <v>1202</v>
      </c>
      <c r="B88" s="320"/>
      <c r="C88" s="320"/>
      <c r="D88" s="320" t="str">
        <f>'Hidden Lists'!U9</f>
        <v>1. Very low risk</v>
      </c>
    </row>
    <row r="89" spans="1:6" x14ac:dyDescent="0.25">
      <c r="A89" s="420" t="s">
        <v>1203</v>
      </c>
      <c r="B89" s="320">
        <v>0</v>
      </c>
      <c r="C89" s="320">
        <v>2</v>
      </c>
      <c r="D89" s="320" t="str">
        <f>'Hidden Lists'!U10</f>
        <v>2. Low risk</v>
      </c>
    </row>
    <row r="90" spans="1:6" x14ac:dyDescent="0.25">
      <c r="A90" s="420" t="s">
        <v>1204</v>
      </c>
      <c r="B90" s="420">
        <v>2.1</v>
      </c>
      <c r="C90" s="420">
        <v>4</v>
      </c>
      <c r="D90" s="320" t="str">
        <f>'Hidden Lists'!U11</f>
        <v>3. Medium risk</v>
      </c>
    </row>
    <row r="91" spans="1:6" x14ac:dyDescent="0.25">
      <c r="A91" s="420" t="s">
        <v>1205</v>
      </c>
      <c r="B91" s="420">
        <v>4.0999999999999996</v>
      </c>
      <c r="C91" s="420">
        <v>9</v>
      </c>
      <c r="D91" s="320" t="str">
        <f>'Hidden Lists'!U12</f>
        <v>4. High risk</v>
      </c>
    </row>
    <row r="92" spans="1:6" x14ac:dyDescent="0.25">
      <c r="A92" s="420" t="s">
        <v>1206</v>
      </c>
      <c r="B92" s="320"/>
      <c r="C92" s="320"/>
      <c r="D92" s="320" t="str">
        <f>'Hidden Lists'!U13</f>
        <v>5. Highest risk</v>
      </c>
    </row>
    <row r="94" spans="1:6" ht="26.25" thickBot="1" x14ac:dyDescent="0.3">
      <c r="A94" s="415" t="s">
        <v>1340</v>
      </c>
      <c r="B94" s="416" t="s">
        <v>1107</v>
      </c>
      <c r="C94" s="416" t="s">
        <v>1108</v>
      </c>
      <c r="D94" s="416" t="s">
        <v>1109</v>
      </c>
      <c r="E94" s="416" t="s">
        <v>1110</v>
      </c>
      <c r="F94" s="417" t="s">
        <v>1111</v>
      </c>
    </row>
    <row r="95" spans="1:6" ht="27.75" thickTop="1" x14ac:dyDescent="0.25">
      <c r="A95" s="422" t="s">
        <v>1341</v>
      </c>
      <c r="B95" s="422" t="s">
        <v>1113</v>
      </c>
      <c r="C95" s="422"/>
      <c r="D95" s="422" t="s">
        <v>1342</v>
      </c>
      <c r="E95" s="422">
        <v>0</v>
      </c>
      <c r="F95" s="422"/>
    </row>
    <row r="96" spans="1:6" ht="27" x14ac:dyDescent="0.25">
      <c r="A96" s="422" t="s">
        <v>1341</v>
      </c>
      <c r="B96" s="422" t="s">
        <v>1113</v>
      </c>
      <c r="C96" s="422"/>
      <c r="D96" s="422" t="s">
        <v>1343</v>
      </c>
      <c r="E96" s="422">
        <v>1</v>
      </c>
      <c r="F96" s="422"/>
    </row>
    <row r="97" spans="1:6" ht="27" x14ac:dyDescent="0.25">
      <c r="A97" s="422" t="s">
        <v>1341</v>
      </c>
      <c r="B97" s="422" t="s">
        <v>1113</v>
      </c>
      <c r="C97" s="422"/>
      <c r="D97" s="422" t="s">
        <v>1344</v>
      </c>
      <c r="E97" s="422">
        <v>2</v>
      </c>
      <c r="F97" s="422"/>
    </row>
    <row r="98" spans="1:6" ht="27" x14ac:dyDescent="0.25">
      <c r="A98" s="422" t="s">
        <v>1157</v>
      </c>
      <c r="B98" s="412" t="s">
        <v>1113</v>
      </c>
      <c r="C98" s="409" t="s">
        <v>1134</v>
      </c>
      <c r="D98" s="413">
        <v>0</v>
      </c>
      <c r="E98" s="409">
        <v>0</v>
      </c>
      <c r="F98" s="410" t="s">
        <v>1158</v>
      </c>
    </row>
    <row r="99" spans="1:6" ht="27" x14ac:dyDescent="0.25">
      <c r="A99" s="422" t="s">
        <v>1157</v>
      </c>
      <c r="B99" s="412" t="s">
        <v>1113</v>
      </c>
      <c r="C99" s="409" t="s">
        <v>1134</v>
      </c>
      <c r="D99" s="423" t="s">
        <v>1159</v>
      </c>
      <c r="E99" s="409">
        <v>1</v>
      </c>
      <c r="F99" s="424"/>
    </row>
    <row r="100" spans="1:6" ht="27" x14ac:dyDescent="0.25">
      <c r="A100" s="422" t="s">
        <v>1157</v>
      </c>
      <c r="B100" s="412" t="s">
        <v>1113</v>
      </c>
      <c r="C100" s="409" t="s">
        <v>1134</v>
      </c>
      <c r="D100" s="409" t="s">
        <v>1160</v>
      </c>
      <c r="E100" s="409">
        <v>2</v>
      </c>
      <c r="F100" s="410"/>
    </row>
    <row r="101" spans="1:6" x14ac:dyDescent="0.25">
      <c r="A101" s="316" t="s">
        <v>1197</v>
      </c>
      <c r="B101" s="317">
        <v>4</v>
      </c>
      <c r="C101" s="425"/>
    </row>
    <row r="102" spans="1:6" x14ac:dyDescent="0.25">
      <c r="A102" s="316" t="s">
        <v>1198</v>
      </c>
      <c r="B102" s="317">
        <v>4</v>
      </c>
      <c r="C102" s="425"/>
    </row>
    <row r="103" spans="1:6" x14ac:dyDescent="0.25">
      <c r="A103" s="426"/>
      <c r="B103" s="426"/>
      <c r="C103" s="426"/>
      <c r="D103" s="426"/>
      <c r="E103" s="426"/>
      <c r="F103" s="426"/>
    </row>
    <row r="104" spans="1:6" x14ac:dyDescent="0.25">
      <c r="A104" s="426"/>
      <c r="B104" s="319" t="s">
        <v>1200</v>
      </c>
      <c r="C104" s="319" t="s">
        <v>1201</v>
      </c>
      <c r="D104" s="319" t="s">
        <v>1345</v>
      </c>
      <c r="E104" s="426"/>
      <c r="F104" s="426"/>
    </row>
    <row r="105" spans="1:6" x14ac:dyDescent="0.25">
      <c r="A105" s="426"/>
      <c r="B105" s="428"/>
      <c r="C105" s="428"/>
      <c r="D105" s="320" t="str">
        <f>'Hidden Lists'!U9</f>
        <v>1. Very low risk</v>
      </c>
      <c r="E105" s="426"/>
      <c r="F105" s="426"/>
    </row>
    <row r="106" spans="1:6" x14ac:dyDescent="0.25">
      <c r="A106" s="426"/>
      <c r="B106" s="428">
        <v>0</v>
      </c>
      <c r="C106" s="428">
        <v>0</v>
      </c>
      <c r="D106" s="320" t="str">
        <f>'Hidden Lists'!U10</f>
        <v>2. Low risk</v>
      </c>
      <c r="E106" s="426"/>
      <c r="F106" s="426"/>
    </row>
    <row r="107" spans="1:6" x14ac:dyDescent="0.25">
      <c r="A107" s="426"/>
      <c r="B107" s="428">
        <v>1</v>
      </c>
      <c r="C107" s="428">
        <v>2</v>
      </c>
      <c r="D107" s="320" t="str">
        <f>'Hidden Lists'!U11</f>
        <v>3. Medium risk</v>
      </c>
      <c r="E107" s="426"/>
      <c r="F107" s="426"/>
    </row>
    <row r="108" spans="1:6" x14ac:dyDescent="0.25">
      <c r="A108" s="426"/>
      <c r="B108" s="428">
        <v>3</v>
      </c>
      <c r="C108" s="428">
        <v>4</v>
      </c>
      <c r="D108" s="320" t="str">
        <f>'Hidden Lists'!U12</f>
        <v>4. High risk</v>
      </c>
      <c r="E108" s="426"/>
      <c r="F108" s="426"/>
    </row>
    <row r="109" spans="1:6" x14ac:dyDescent="0.25">
      <c r="A109" s="426"/>
      <c r="B109" s="428"/>
      <c r="C109" s="428"/>
      <c r="D109" s="320" t="str">
        <f>'Hidden Lists'!U13</f>
        <v>5. Highest risk</v>
      </c>
      <c r="E109" s="426"/>
      <c r="F109" s="426"/>
    </row>
    <row r="110" spans="1:6" x14ac:dyDescent="0.25">
      <c r="A110" s="426"/>
      <c r="B110" s="426"/>
      <c r="C110" s="426"/>
      <c r="D110" s="426"/>
      <c r="E110" s="426"/>
      <c r="F110" s="426"/>
    </row>
    <row r="111" spans="1:6" ht="26.25" thickBot="1" x14ac:dyDescent="0.3">
      <c r="A111" s="415" t="s">
        <v>1346</v>
      </c>
      <c r="B111" s="416" t="s">
        <v>1107</v>
      </c>
      <c r="C111" s="416" t="s">
        <v>1108</v>
      </c>
      <c r="D111" s="416" t="s">
        <v>1109</v>
      </c>
      <c r="E111" s="416" t="s">
        <v>1110</v>
      </c>
      <c r="F111" s="417" t="s">
        <v>1111</v>
      </c>
    </row>
    <row r="112" spans="1:6" ht="27.75" thickTop="1" x14ac:dyDescent="0.25">
      <c r="A112" s="411" t="s">
        <v>1347</v>
      </c>
      <c r="B112" s="411" t="s">
        <v>1113</v>
      </c>
      <c r="C112" s="411" t="s">
        <v>1348</v>
      </c>
      <c r="D112" s="411" t="s">
        <v>1342</v>
      </c>
      <c r="E112" s="411">
        <v>0</v>
      </c>
      <c r="F112" s="411"/>
    </row>
    <row r="113" spans="1:6" ht="27" x14ac:dyDescent="0.25">
      <c r="A113" s="411" t="s">
        <v>1347</v>
      </c>
      <c r="B113" s="411" t="s">
        <v>1113</v>
      </c>
      <c r="C113" s="411"/>
      <c r="D113" s="411" t="s">
        <v>1343</v>
      </c>
      <c r="E113" s="411">
        <v>2</v>
      </c>
      <c r="F113" s="411"/>
    </row>
    <row r="114" spans="1:6" ht="27" x14ac:dyDescent="0.25">
      <c r="A114" s="411" t="s">
        <v>1347</v>
      </c>
      <c r="B114" s="411" t="s">
        <v>1113</v>
      </c>
      <c r="C114" s="411"/>
      <c r="D114" s="411" t="s">
        <v>1344</v>
      </c>
      <c r="E114" s="411">
        <v>4</v>
      </c>
      <c r="F114" s="411"/>
    </row>
    <row r="115" spans="1:6" ht="27" x14ac:dyDescent="0.25">
      <c r="A115" s="411" t="s">
        <v>1182</v>
      </c>
      <c r="B115" s="412" t="s">
        <v>1113</v>
      </c>
      <c r="C115" s="409" t="s">
        <v>1134</v>
      </c>
      <c r="D115" s="427">
        <v>0</v>
      </c>
      <c r="E115" s="409">
        <v>0</v>
      </c>
      <c r="F115" s="410" t="s">
        <v>1183</v>
      </c>
    </row>
    <row r="116" spans="1:6" ht="27" x14ac:dyDescent="0.25">
      <c r="A116" s="411" t="s">
        <v>1182</v>
      </c>
      <c r="B116" s="412" t="s">
        <v>1113</v>
      </c>
      <c r="C116" s="409" t="s">
        <v>1134</v>
      </c>
      <c r="D116" s="423" t="s">
        <v>1169</v>
      </c>
      <c r="E116" s="409">
        <v>1</v>
      </c>
      <c r="F116" s="410"/>
    </row>
    <row r="117" spans="1:6" ht="27" x14ac:dyDescent="0.25">
      <c r="A117" s="411" t="s">
        <v>1182</v>
      </c>
      <c r="B117" s="412" t="s">
        <v>1113</v>
      </c>
      <c r="C117" s="409" t="s">
        <v>1134</v>
      </c>
      <c r="D117" s="409" t="s">
        <v>1170</v>
      </c>
      <c r="E117" s="409">
        <v>2</v>
      </c>
      <c r="F117" s="410"/>
    </row>
    <row r="118" spans="1:6" ht="67.5" x14ac:dyDescent="0.25">
      <c r="A118" s="411" t="s">
        <v>1349</v>
      </c>
      <c r="B118" s="412" t="s">
        <v>1113</v>
      </c>
      <c r="C118" s="412" t="s">
        <v>1128</v>
      </c>
      <c r="D118" s="427">
        <v>0</v>
      </c>
      <c r="E118" s="409">
        <v>0</v>
      </c>
      <c r="F118" s="410" t="s">
        <v>1367</v>
      </c>
    </row>
    <row r="119" spans="1:6" ht="27" x14ac:dyDescent="0.25">
      <c r="A119" s="411" t="s">
        <v>1349</v>
      </c>
      <c r="B119" s="412" t="s">
        <v>1113</v>
      </c>
      <c r="C119" s="412" t="s">
        <v>1128</v>
      </c>
      <c r="D119" s="423" t="s">
        <v>1169</v>
      </c>
      <c r="E119" s="409">
        <v>1</v>
      </c>
      <c r="F119" s="410"/>
    </row>
    <row r="120" spans="1:6" ht="27" x14ac:dyDescent="0.25">
      <c r="A120" s="411" t="s">
        <v>1349</v>
      </c>
      <c r="B120" s="412" t="s">
        <v>1113</v>
      </c>
      <c r="C120" s="412" t="s">
        <v>1128</v>
      </c>
      <c r="D120" s="409" t="s">
        <v>1170</v>
      </c>
      <c r="E120" s="409">
        <v>2</v>
      </c>
      <c r="F120" s="410"/>
    </row>
    <row r="121" spans="1:6" x14ac:dyDescent="0.25">
      <c r="A121" s="316" t="s">
        <v>1197</v>
      </c>
      <c r="B121" s="317">
        <v>8</v>
      </c>
      <c r="C121" s="425"/>
    </row>
    <row r="122" spans="1:6" x14ac:dyDescent="0.25">
      <c r="A122" s="316" t="s">
        <v>1198</v>
      </c>
      <c r="B122" s="317">
        <v>8</v>
      </c>
      <c r="C122" s="425"/>
    </row>
    <row r="123" spans="1:6" x14ac:dyDescent="0.25">
      <c r="A123" s="426"/>
      <c r="B123" s="426"/>
      <c r="C123" s="426"/>
      <c r="D123" s="426"/>
      <c r="E123" s="426"/>
      <c r="F123" s="426"/>
    </row>
    <row r="124" spans="1:6" x14ac:dyDescent="0.25">
      <c r="A124" s="426"/>
      <c r="B124" s="319" t="s">
        <v>1200</v>
      </c>
      <c r="C124" s="319" t="s">
        <v>1201</v>
      </c>
      <c r="D124" s="319" t="s">
        <v>1361</v>
      </c>
      <c r="E124" s="426"/>
      <c r="F124" s="426"/>
    </row>
    <row r="125" spans="1:6" x14ac:dyDescent="0.25">
      <c r="A125" s="426"/>
      <c r="B125" s="320"/>
      <c r="C125" s="320"/>
      <c r="D125" s="320" t="str">
        <f>'Hidden Lists'!U9</f>
        <v>1. Very low risk</v>
      </c>
      <c r="E125" s="426"/>
      <c r="F125" s="426"/>
    </row>
    <row r="126" spans="1:6" x14ac:dyDescent="0.25">
      <c r="A126" s="426"/>
      <c r="B126" s="320">
        <v>0</v>
      </c>
      <c r="C126" s="320">
        <v>1</v>
      </c>
      <c r="D126" s="320" t="str">
        <f>'Hidden Lists'!U10</f>
        <v>2. Low risk</v>
      </c>
      <c r="E126" s="426"/>
      <c r="F126" s="426"/>
    </row>
    <row r="127" spans="1:6" x14ac:dyDescent="0.25">
      <c r="A127" s="426"/>
      <c r="B127" s="320">
        <v>2</v>
      </c>
      <c r="C127" s="320">
        <v>4</v>
      </c>
      <c r="D127" s="320" t="str">
        <f>'Hidden Lists'!U11</f>
        <v>3. Medium risk</v>
      </c>
      <c r="E127" s="426"/>
      <c r="F127" s="426"/>
    </row>
    <row r="128" spans="1:6" x14ac:dyDescent="0.25">
      <c r="A128" s="426"/>
      <c r="B128" s="320">
        <v>5</v>
      </c>
      <c r="C128" s="320">
        <v>8</v>
      </c>
      <c r="D128" s="320" t="str">
        <f>'Hidden Lists'!U12</f>
        <v>4. High risk</v>
      </c>
      <c r="E128" s="426"/>
      <c r="F128" s="426"/>
    </row>
    <row r="129" spans="1:6" x14ac:dyDescent="0.25">
      <c r="A129" s="426"/>
      <c r="B129" s="320"/>
      <c r="C129" s="320"/>
      <c r="D129" s="320" t="str">
        <f>'Hidden Lists'!U13</f>
        <v>5. Highest risk</v>
      </c>
      <c r="E129" s="426"/>
      <c r="F129" s="426"/>
    </row>
    <row r="130" spans="1:6" x14ac:dyDescent="0.25">
      <c r="A130" s="426"/>
      <c r="B130" s="426"/>
      <c r="C130" s="426"/>
      <c r="D130" s="426"/>
      <c r="E130" s="426"/>
      <c r="F130" s="426"/>
    </row>
    <row r="131" spans="1:6" x14ac:dyDescent="0.25">
      <c r="A131" s="426"/>
      <c r="B131" s="426"/>
      <c r="C131" s="426"/>
      <c r="D131" s="426"/>
      <c r="E131" s="426"/>
      <c r="F131" s="426"/>
    </row>
    <row r="132" spans="1:6" ht="26.25" thickBot="1" x14ac:dyDescent="0.3">
      <c r="A132" s="415" t="s">
        <v>1350</v>
      </c>
      <c r="B132" s="416" t="s">
        <v>1107</v>
      </c>
      <c r="C132" s="416" t="s">
        <v>1108</v>
      </c>
      <c r="D132" s="416" t="s">
        <v>1109</v>
      </c>
      <c r="E132" s="416" t="s">
        <v>1110</v>
      </c>
      <c r="F132" s="417" t="s">
        <v>1111</v>
      </c>
    </row>
    <row r="133" spans="1:6" ht="27.75" thickTop="1" x14ac:dyDescent="0.25">
      <c r="A133" s="412" t="s">
        <v>1351</v>
      </c>
      <c r="B133" s="412" t="s">
        <v>1113</v>
      </c>
      <c r="C133" s="412" t="s">
        <v>1134</v>
      </c>
      <c r="D133" s="412" t="s">
        <v>1352</v>
      </c>
      <c r="E133" s="412">
        <v>1</v>
      </c>
      <c r="F133" s="412"/>
    </row>
    <row r="134" spans="1:6" ht="27" x14ac:dyDescent="0.25">
      <c r="A134" s="412" t="s">
        <v>1351</v>
      </c>
      <c r="B134" s="412" t="s">
        <v>1113</v>
      </c>
      <c r="C134" s="412" t="s">
        <v>1134</v>
      </c>
      <c r="D134" s="412" t="s">
        <v>1353</v>
      </c>
      <c r="E134" s="412">
        <v>0</v>
      </c>
      <c r="F134" s="412"/>
    </row>
    <row r="135" spans="1:6" ht="27" x14ac:dyDescent="0.25">
      <c r="A135" s="412" t="s">
        <v>1354</v>
      </c>
      <c r="B135" s="412" t="s">
        <v>1113</v>
      </c>
      <c r="C135" s="412" t="s">
        <v>1134</v>
      </c>
      <c r="D135" s="429">
        <v>0</v>
      </c>
      <c r="E135" s="412">
        <v>0</v>
      </c>
      <c r="F135" s="412" t="s">
        <v>1355</v>
      </c>
    </row>
    <row r="136" spans="1:6" ht="27" x14ac:dyDescent="0.25">
      <c r="A136" s="412" t="s">
        <v>1354</v>
      </c>
      <c r="B136" s="412" t="s">
        <v>1113</v>
      </c>
      <c r="C136" s="412" t="s">
        <v>1134</v>
      </c>
      <c r="D136" s="412" t="s">
        <v>1356</v>
      </c>
      <c r="E136" s="412">
        <v>1</v>
      </c>
      <c r="F136" s="412"/>
    </row>
    <row r="137" spans="1:6" ht="27" x14ac:dyDescent="0.25">
      <c r="A137" s="412" t="s">
        <v>1354</v>
      </c>
      <c r="B137" s="412" t="s">
        <v>1113</v>
      </c>
      <c r="C137" s="412" t="s">
        <v>1134</v>
      </c>
      <c r="D137" s="412" t="s">
        <v>1357</v>
      </c>
      <c r="E137" s="412">
        <v>2</v>
      </c>
      <c r="F137" s="412"/>
    </row>
    <row r="138" spans="1:6" ht="27" x14ac:dyDescent="0.25">
      <c r="A138" s="412" t="s">
        <v>1358</v>
      </c>
      <c r="B138" s="412" t="s">
        <v>1113</v>
      </c>
      <c r="C138" s="412" t="s">
        <v>1134</v>
      </c>
      <c r="D138" s="412" t="s">
        <v>1352</v>
      </c>
      <c r="E138" s="412">
        <v>1</v>
      </c>
      <c r="F138" s="412" t="s">
        <v>1359</v>
      </c>
    </row>
    <row r="139" spans="1:6" ht="27" x14ac:dyDescent="0.25">
      <c r="A139" s="412" t="s">
        <v>1358</v>
      </c>
      <c r="B139" s="412" t="s">
        <v>1113</v>
      </c>
      <c r="C139" s="412" t="s">
        <v>1134</v>
      </c>
      <c r="D139" s="412" t="s">
        <v>1353</v>
      </c>
      <c r="E139" s="412">
        <v>0</v>
      </c>
      <c r="F139" s="412" t="s">
        <v>1359</v>
      </c>
    </row>
    <row r="140" spans="1:6" ht="27" x14ac:dyDescent="0.25">
      <c r="A140" s="450" t="s">
        <v>1377</v>
      </c>
      <c r="B140" s="412" t="s">
        <v>1113</v>
      </c>
      <c r="C140" s="412" t="s">
        <v>1134</v>
      </c>
      <c r="D140" s="412" t="s">
        <v>1352</v>
      </c>
      <c r="E140" s="450">
        <v>4</v>
      </c>
      <c r="F140" s="450"/>
    </row>
    <row r="141" spans="1:6" ht="27" x14ac:dyDescent="0.25">
      <c r="A141" s="450" t="s">
        <v>1377</v>
      </c>
      <c r="B141" s="412" t="s">
        <v>1113</v>
      </c>
      <c r="C141" s="412" t="s">
        <v>1134</v>
      </c>
      <c r="D141" s="412" t="s">
        <v>1353</v>
      </c>
      <c r="E141" s="450">
        <v>0</v>
      </c>
      <c r="F141" s="450"/>
    </row>
    <row r="142" spans="1:6" x14ac:dyDescent="0.25">
      <c r="A142" s="316" t="s">
        <v>1197</v>
      </c>
      <c r="B142" s="317">
        <v>8</v>
      </c>
      <c r="C142" s="425"/>
    </row>
    <row r="143" spans="1:6" x14ac:dyDescent="0.25">
      <c r="A143" s="316" t="s">
        <v>1198</v>
      </c>
      <c r="B143" s="317">
        <v>8</v>
      </c>
      <c r="C143" s="425"/>
    </row>
    <row r="145" spans="2:4" x14ac:dyDescent="0.25">
      <c r="B145" s="319" t="s">
        <v>1200</v>
      </c>
      <c r="C145" s="319" t="s">
        <v>1201</v>
      </c>
      <c r="D145" s="319" t="s">
        <v>1360</v>
      </c>
    </row>
    <row r="146" spans="2:4" x14ac:dyDescent="0.25">
      <c r="B146" s="320"/>
      <c r="C146" s="320"/>
      <c r="D146" s="320" t="str">
        <f>'Hidden Lists'!U9</f>
        <v>1. Very low risk</v>
      </c>
    </row>
    <row r="147" spans="2:4" x14ac:dyDescent="0.25">
      <c r="B147" s="320">
        <v>0</v>
      </c>
      <c r="C147" s="320">
        <v>1</v>
      </c>
      <c r="D147" s="320" t="str">
        <f>'Hidden Lists'!U10</f>
        <v>2. Low risk</v>
      </c>
    </row>
    <row r="148" spans="2:4" x14ac:dyDescent="0.25">
      <c r="B148" s="320">
        <v>2</v>
      </c>
      <c r="C148" s="320">
        <v>3</v>
      </c>
      <c r="D148" s="320" t="str">
        <f>'Hidden Lists'!U11</f>
        <v>3. Medium risk</v>
      </c>
    </row>
    <row r="149" spans="2:4" x14ac:dyDescent="0.25">
      <c r="B149" s="320">
        <v>4</v>
      </c>
      <c r="C149" s="320">
        <v>8</v>
      </c>
      <c r="D149" s="320" t="str">
        <f>'Hidden Lists'!U12</f>
        <v>4. High risk</v>
      </c>
    </row>
    <row r="150" spans="2:4" x14ac:dyDescent="0.25">
      <c r="B150" s="320"/>
      <c r="C150" s="320"/>
      <c r="D150" s="320" t="str">
        <f>'Hidden Lists'!U13</f>
        <v>5. Highest risk</v>
      </c>
    </row>
  </sheetData>
  <sheetProtection algorithmName="SHA-512" hashValue="kFO0NVZNGWivZcg2G6Me8jQsUIC0Mwf1TMqBG2Rpax9LG2QCwhyRa7DilG1h8T6ZJwyX1ABABLcXSHM0fMbHcw==" saltValue="D4rTzh8ww1bLyKAzEPSF3g==" spinCount="100000" sheet="1" objects="1" scenarios="1"/>
  <pageMargins left="0.7" right="0.7" top="0.75" bottom="0.75" header="0.3" footer="0.3"/>
  <pageSetup orientation="portrait" r:id="rId1"/>
  <drawing r:id="rId2"/>
  <legacyDrawing r:id="rId3"/>
  <tableParts count="1">
    <tablePart r:id="rId4"/>
  </tablePar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56B83-AF78-4075-A96A-9CE792662473}">
  <sheetPr codeName="Sheet12">
    <tabColor rgb="FFDEDBC4"/>
  </sheetPr>
  <dimension ref="A1:G368"/>
  <sheetViews>
    <sheetView workbookViewId="0"/>
  </sheetViews>
  <sheetFormatPr defaultColWidth="9.140625" defaultRowHeight="15" x14ac:dyDescent="0.25"/>
  <cols>
    <col min="1" max="3" width="23.7109375" style="1" customWidth="1"/>
    <col min="4" max="4" width="3.5703125" style="1" customWidth="1"/>
    <col min="5" max="5" width="13.85546875" style="1" customWidth="1"/>
    <col min="6" max="16384" width="9.140625" style="1"/>
  </cols>
  <sheetData>
    <row r="1" spans="1:7" x14ac:dyDescent="0.25">
      <c r="A1" s="262" t="str">
        <f>'Hidden Lists'!A1</f>
        <v>Note for translator: This tab should be translated, otherwise the dropdown menus will not work</v>
      </c>
    </row>
    <row r="2" spans="1:7" x14ac:dyDescent="0.25">
      <c r="A2" s="263" t="s">
        <v>727</v>
      </c>
      <c r="B2" s="263" t="s">
        <v>83</v>
      </c>
      <c r="C2" s="263" t="s">
        <v>728</v>
      </c>
      <c r="E2" s="263" t="s">
        <v>729</v>
      </c>
      <c r="G2" s="264" t="s">
        <v>730</v>
      </c>
    </row>
    <row r="3" spans="1:7" x14ac:dyDescent="0.25">
      <c r="A3" s="265" t="s">
        <v>731</v>
      </c>
      <c r="B3" s="266" t="s">
        <v>84</v>
      </c>
      <c r="C3" s="265" t="s">
        <v>84</v>
      </c>
      <c r="E3" s="267" t="s">
        <v>84</v>
      </c>
      <c r="G3" s="1" t="s">
        <v>732</v>
      </c>
    </row>
    <row r="4" spans="1:7" x14ac:dyDescent="0.25">
      <c r="A4" s="265" t="s">
        <v>731</v>
      </c>
      <c r="B4" s="266" t="s">
        <v>733</v>
      </c>
      <c r="C4" s="265" t="s">
        <v>734</v>
      </c>
      <c r="E4" s="267" t="s">
        <v>733</v>
      </c>
      <c r="G4" s="1" t="s">
        <v>735</v>
      </c>
    </row>
    <row r="5" spans="1:7" x14ac:dyDescent="0.25">
      <c r="A5" s="265" t="s">
        <v>731</v>
      </c>
      <c r="B5" s="266" t="s">
        <v>733</v>
      </c>
      <c r="C5" s="265" t="s">
        <v>736</v>
      </c>
      <c r="E5" s="267" t="s">
        <v>737</v>
      </c>
      <c r="G5" s="1" t="s">
        <v>738</v>
      </c>
    </row>
    <row r="6" spans="1:7" x14ac:dyDescent="0.25">
      <c r="A6" s="265" t="s">
        <v>731</v>
      </c>
      <c r="B6" s="266" t="s">
        <v>737</v>
      </c>
      <c r="C6" s="265" t="s">
        <v>739</v>
      </c>
      <c r="E6" s="267" t="s">
        <v>740</v>
      </c>
      <c r="G6" s="1" t="s">
        <v>741</v>
      </c>
    </row>
    <row r="7" spans="1:7" x14ac:dyDescent="0.25">
      <c r="A7" s="265" t="s">
        <v>731</v>
      </c>
      <c r="B7" s="266" t="s">
        <v>737</v>
      </c>
      <c r="C7" s="265" t="s">
        <v>742</v>
      </c>
      <c r="E7" s="268" t="s">
        <v>743</v>
      </c>
      <c r="G7" s="1" t="s">
        <v>744</v>
      </c>
    </row>
    <row r="8" spans="1:7" x14ac:dyDescent="0.25">
      <c r="A8" s="265" t="s">
        <v>731</v>
      </c>
      <c r="B8" s="266" t="s">
        <v>737</v>
      </c>
      <c r="C8" s="265" t="s">
        <v>745</v>
      </c>
      <c r="E8" s="267" t="s">
        <v>746</v>
      </c>
    </row>
    <row r="9" spans="1:7" x14ac:dyDescent="0.25">
      <c r="A9" s="265" t="s">
        <v>731</v>
      </c>
      <c r="B9" s="266" t="s">
        <v>737</v>
      </c>
      <c r="C9" s="265" t="s">
        <v>747</v>
      </c>
      <c r="E9" s="267" t="s">
        <v>748</v>
      </c>
    </row>
    <row r="10" spans="1:7" x14ac:dyDescent="0.25">
      <c r="A10" s="265" t="s">
        <v>731</v>
      </c>
      <c r="B10" s="266" t="s">
        <v>737</v>
      </c>
      <c r="C10" s="265" t="s">
        <v>749</v>
      </c>
      <c r="E10" s="267" t="s">
        <v>750</v>
      </c>
    </row>
    <row r="11" spans="1:7" x14ac:dyDescent="0.25">
      <c r="A11" s="265" t="s">
        <v>731</v>
      </c>
      <c r="B11" s="266" t="s">
        <v>737</v>
      </c>
      <c r="C11" s="265" t="s">
        <v>751</v>
      </c>
    </row>
    <row r="12" spans="1:7" x14ac:dyDescent="0.25">
      <c r="A12" s="265" t="s">
        <v>731</v>
      </c>
      <c r="B12" s="266" t="s">
        <v>737</v>
      </c>
      <c r="C12" s="265" t="s">
        <v>752</v>
      </c>
    </row>
    <row r="13" spans="1:7" x14ac:dyDescent="0.25">
      <c r="A13" s="265" t="s">
        <v>731</v>
      </c>
      <c r="B13" s="266" t="s">
        <v>737</v>
      </c>
      <c r="C13" s="265" t="s">
        <v>753</v>
      </c>
    </row>
    <row r="14" spans="1:7" x14ac:dyDescent="0.25">
      <c r="A14" s="265" t="s">
        <v>731</v>
      </c>
      <c r="B14" s="266" t="s">
        <v>740</v>
      </c>
      <c r="C14" s="269" t="s">
        <v>754</v>
      </c>
    </row>
    <row r="15" spans="1:7" x14ac:dyDescent="0.25">
      <c r="A15" s="265" t="s">
        <v>755</v>
      </c>
      <c r="B15" s="266" t="s">
        <v>740</v>
      </c>
      <c r="C15" s="265" t="s">
        <v>756</v>
      </c>
    </row>
    <row r="16" spans="1:7" x14ac:dyDescent="0.25">
      <c r="A16" s="265" t="s">
        <v>731</v>
      </c>
      <c r="B16" s="266" t="s">
        <v>740</v>
      </c>
      <c r="C16" s="269" t="s">
        <v>757</v>
      </c>
    </row>
    <row r="17" spans="1:3" x14ac:dyDescent="0.25">
      <c r="A17" s="265" t="s">
        <v>755</v>
      </c>
      <c r="B17" s="266" t="s">
        <v>740</v>
      </c>
      <c r="C17" s="265" t="s">
        <v>758</v>
      </c>
    </row>
    <row r="18" spans="1:3" x14ac:dyDescent="0.25">
      <c r="A18" s="265" t="s">
        <v>755</v>
      </c>
      <c r="B18" s="266" t="s">
        <v>740</v>
      </c>
      <c r="C18" s="265" t="s">
        <v>759</v>
      </c>
    </row>
    <row r="19" spans="1:3" x14ac:dyDescent="0.25">
      <c r="A19" s="265" t="s">
        <v>731</v>
      </c>
      <c r="B19" s="266" t="s">
        <v>740</v>
      </c>
      <c r="C19" s="265" t="s">
        <v>760</v>
      </c>
    </row>
    <row r="20" spans="1:3" x14ac:dyDescent="0.25">
      <c r="A20" s="265" t="s">
        <v>755</v>
      </c>
      <c r="B20" s="266" t="s">
        <v>740</v>
      </c>
      <c r="C20" s="265" t="s">
        <v>761</v>
      </c>
    </row>
    <row r="21" spans="1:3" x14ac:dyDescent="0.25">
      <c r="A21" s="265" t="s">
        <v>731</v>
      </c>
      <c r="B21" s="266" t="s">
        <v>740</v>
      </c>
      <c r="C21" s="270" t="s">
        <v>762</v>
      </c>
    </row>
    <row r="22" spans="1:3" x14ac:dyDescent="0.25">
      <c r="A22" s="271" t="s">
        <v>731</v>
      </c>
      <c r="B22" s="266" t="s">
        <v>740</v>
      </c>
      <c r="C22" s="265" t="s">
        <v>763</v>
      </c>
    </row>
    <row r="23" spans="1:3" x14ac:dyDescent="0.25">
      <c r="A23" s="271" t="s">
        <v>731</v>
      </c>
      <c r="B23" s="266" t="s">
        <v>740</v>
      </c>
      <c r="C23" s="269" t="s">
        <v>764</v>
      </c>
    </row>
    <row r="24" spans="1:3" x14ac:dyDescent="0.25">
      <c r="A24" s="265" t="s">
        <v>731</v>
      </c>
      <c r="B24" s="266" t="s">
        <v>740</v>
      </c>
      <c r="C24" s="265" t="s">
        <v>765</v>
      </c>
    </row>
    <row r="25" spans="1:3" x14ac:dyDescent="0.25">
      <c r="A25" s="265" t="s">
        <v>731</v>
      </c>
      <c r="B25" s="266" t="s">
        <v>740</v>
      </c>
      <c r="C25" s="265" t="s">
        <v>766</v>
      </c>
    </row>
    <row r="26" spans="1:3" x14ac:dyDescent="0.25">
      <c r="A26" s="269" t="s">
        <v>731</v>
      </c>
      <c r="B26" s="266" t="s">
        <v>740</v>
      </c>
      <c r="C26" s="270" t="s">
        <v>767</v>
      </c>
    </row>
    <row r="27" spans="1:3" x14ac:dyDescent="0.25">
      <c r="A27" s="269" t="s">
        <v>731</v>
      </c>
      <c r="B27" s="266" t="s">
        <v>740</v>
      </c>
      <c r="C27" s="265" t="s">
        <v>768</v>
      </c>
    </row>
    <row r="28" spans="1:3" x14ac:dyDescent="0.25">
      <c r="A28" s="269" t="s">
        <v>755</v>
      </c>
      <c r="B28" s="266" t="s">
        <v>740</v>
      </c>
      <c r="C28" s="265" t="s">
        <v>769</v>
      </c>
    </row>
    <row r="29" spans="1:3" x14ac:dyDescent="0.25">
      <c r="A29" s="265" t="s">
        <v>731</v>
      </c>
      <c r="B29" s="266" t="s">
        <v>740</v>
      </c>
      <c r="C29" s="265" t="s">
        <v>770</v>
      </c>
    </row>
    <row r="30" spans="1:3" x14ac:dyDescent="0.25">
      <c r="A30" s="265" t="s">
        <v>755</v>
      </c>
      <c r="B30" s="266" t="s">
        <v>740</v>
      </c>
      <c r="C30" s="265" t="s">
        <v>771</v>
      </c>
    </row>
    <row r="31" spans="1:3" x14ac:dyDescent="0.25">
      <c r="A31" s="265" t="s">
        <v>731</v>
      </c>
      <c r="B31" s="266" t="s">
        <v>740</v>
      </c>
      <c r="C31" s="265" t="s">
        <v>772</v>
      </c>
    </row>
    <row r="32" spans="1:3" x14ac:dyDescent="0.25">
      <c r="A32" s="265" t="s">
        <v>755</v>
      </c>
      <c r="B32" s="266" t="s">
        <v>740</v>
      </c>
      <c r="C32" s="265" t="s">
        <v>773</v>
      </c>
    </row>
    <row r="33" spans="1:3" x14ac:dyDescent="0.25">
      <c r="A33" s="265" t="s">
        <v>731</v>
      </c>
      <c r="B33" s="266" t="s">
        <v>740</v>
      </c>
      <c r="C33" s="265" t="s">
        <v>774</v>
      </c>
    </row>
    <row r="34" spans="1:3" x14ac:dyDescent="0.25">
      <c r="A34" s="265" t="s">
        <v>755</v>
      </c>
      <c r="B34" s="266" t="s">
        <v>740</v>
      </c>
      <c r="C34" s="265" t="s">
        <v>775</v>
      </c>
    </row>
    <row r="35" spans="1:3" x14ac:dyDescent="0.25">
      <c r="A35" s="265" t="s">
        <v>731</v>
      </c>
      <c r="B35" s="266" t="s">
        <v>740</v>
      </c>
      <c r="C35" s="265" t="s">
        <v>776</v>
      </c>
    </row>
    <row r="36" spans="1:3" x14ac:dyDescent="0.25">
      <c r="A36" s="265" t="s">
        <v>731</v>
      </c>
      <c r="B36" s="266" t="s">
        <v>740</v>
      </c>
      <c r="C36" s="265" t="s">
        <v>777</v>
      </c>
    </row>
    <row r="37" spans="1:3" x14ac:dyDescent="0.25">
      <c r="A37" s="265" t="s">
        <v>731</v>
      </c>
      <c r="B37" s="266" t="s">
        <v>740</v>
      </c>
      <c r="C37" s="265" t="s">
        <v>778</v>
      </c>
    </row>
    <row r="38" spans="1:3" x14ac:dyDescent="0.25">
      <c r="A38" s="265" t="s">
        <v>731</v>
      </c>
      <c r="B38" s="266" t="s">
        <v>740</v>
      </c>
      <c r="C38" s="265" t="s">
        <v>779</v>
      </c>
    </row>
    <row r="39" spans="1:3" x14ac:dyDescent="0.25">
      <c r="A39" s="265" t="s">
        <v>731</v>
      </c>
      <c r="B39" s="266" t="s">
        <v>740</v>
      </c>
      <c r="C39" s="265" t="s">
        <v>780</v>
      </c>
    </row>
    <row r="40" spans="1:3" x14ac:dyDescent="0.25">
      <c r="A40" s="265" t="s">
        <v>731</v>
      </c>
      <c r="B40" s="266" t="s">
        <v>740</v>
      </c>
      <c r="C40" s="265" t="s">
        <v>781</v>
      </c>
    </row>
    <row r="41" spans="1:3" x14ac:dyDescent="0.25">
      <c r="A41" s="265" t="s">
        <v>731</v>
      </c>
      <c r="B41" s="266" t="s">
        <v>740</v>
      </c>
      <c r="C41" s="265" t="s">
        <v>782</v>
      </c>
    </row>
    <row r="42" spans="1:3" x14ac:dyDescent="0.25">
      <c r="A42" s="265" t="s">
        <v>755</v>
      </c>
      <c r="B42" s="266" t="s">
        <v>740</v>
      </c>
      <c r="C42" s="265" t="s">
        <v>783</v>
      </c>
    </row>
    <row r="43" spans="1:3" x14ac:dyDescent="0.25">
      <c r="A43" s="265" t="s">
        <v>731</v>
      </c>
      <c r="B43" s="266" t="s">
        <v>740</v>
      </c>
      <c r="C43" s="265" t="s">
        <v>784</v>
      </c>
    </row>
    <row r="44" spans="1:3" x14ac:dyDescent="0.25">
      <c r="A44" s="265" t="s">
        <v>755</v>
      </c>
      <c r="B44" s="266" t="s">
        <v>740</v>
      </c>
      <c r="C44" s="265" t="s">
        <v>785</v>
      </c>
    </row>
    <row r="45" spans="1:3" x14ac:dyDescent="0.25">
      <c r="A45" s="265" t="s">
        <v>731</v>
      </c>
      <c r="B45" s="266" t="s">
        <v>740</v>
      </c>
      <c r="C45" s="265" t="s">
        <v>786</v>
      </c>
    </row>
    <row r="46" spans="1:3" x14ac:dyDescent="0.25">
      <c r="A46" s="265" t="s">
        <v>755</v>
      </c>
      <c r="B46" s="266" t="s">
        <v>740</v>
      </c>
      <c r="C46" s="265" t="s">
        <v>787</v>
      </c>
    </row>
    <row r="47" spans="1:3" x14ac:dyDescent="0.25">
      <c r="A47" s="265" t="s">
        <v>731</v>
      </c>
      <c r="B47" s="266" t="s">
        <v>740</v>
      </c>
      <c r="C47" s="265" t="s">
        <v>788</v>
      </c>
    </row>
    <row r="48" spans="1:3" x14ac:dyDescent="0.25">
      <c r="A48" s="265" t="s">
        <v>731</v>
      </c>
      <c r="B48" s="266" t="s">
        <v>740</v>
      </c>
      <c r="C48" s="270" t="s">
        <v>789</v>
      </c>
    </row>
    <row r="49" spans="1:3" x14ac:dyDescent="0.25">
      <c r="A49" s="265" t="s">
        <v>755</v>
      </c>
      <c r="B49" s="266" t="s">
        <v>740</v>
      </c>
      <c r="C49" s="270" t="s">
        <v>790</v>
      </c>
    </row>
    <row r="50" spans="1:3" x14ac:dyDescent="0.25">
      <c r="A50" s="265" t="s">
        <v>731</v>
      </c>
      <c r="B50" s="266" t="s">
        <v>740</v>
      </c>
      <c r="C50" s="270" t="s">
        <v>791</v>
      </c>
    </row>
    <row r="51" spans="1:3" x14ac:dyDescent="0.25">
      <c r="A51" s="265" t="s">
        <v>755</v>
      </c>
      <c r="B51" s="266" t="s">
        <v>740</v>
      </c>
      <c r="C51" s="270" t="s">
        <v>792</v>
      </c>
    </row>
    <row r="52" spans="1:3" x14ac:dyDescent="0.25">
      <c r="A52" s="265" t="s">
        <v>755</v>
      </c>
      <c r="B52" s="266" t="s">
        <v>740</v>
      </c>
      <c r="C52" s="270" t="s">
        <v>793</v>
      </c>
    </row>
    <row r="53" spans="1:3" x14ac:dyDescent="0.25">
      <c r="A53" s="265" t="s">
        <v>731</v>
      </c>
      <c r="B53" s="266" t="s">
        <v>740</v>
      </c>
      <c r="C53" s="270" t="s">
        <v>794</v>
      </c>
    </row>
    <row r="54" spans="1:3" x14ac:dyDescent="0.25">
      <c r="A54" s="265" t="s">
        <v>731</v>
      </c>
      <c r="B54" s="266" t="s">
        <v>740</v>
      </c>
      <c r="C54" s="270" t="s">
        <v>795</v>
      </c>
    </row>
    <row r="55" spans="1:3" x14ac:dyDescent="0.25">
      <c r="A55" s="265" t="s">
        <v>755</v>
      </c>
      <c r="B55" s="266" t="s">
        <v>740</v>
      </c>
      <c r="C55" s="270" t="s">
        <v>796</v>
      </c>
    </row>
    <row r="56" spans="1:3" x14ac:dyDescent="0.25">
      <c r="A56" s="269" t="s">
        <v>755</v>
      </c>
      <c r="B56" s="266" t="s">
        <v>740</v>
      </c>
      <c r="C56" s="270" t="s">
        <v>797</v>
      </c>
    </row>
    <row r="57" spans="1:3" x14ac:dyDescent="0.25">
      <c r="A57" s="265" t="s">
        <v>731</v>
      </c>
      <c r="B57" s="266" t="s">
        <v>740</v>
      </c>
      <c r="C57" s="270" t="s">
        <v>798</v>
      </c>
    </row>
    <row r="58" spans="1:3" x14ac:dyDescent="0.25">
      <c r="A58" s="265" t="s">
        <v>731</v>
      </c>
      <c r="B58" s="266" t="s">
        <v>740</v>
      </c>
      <c r="C58" s="270" t="s">
        <v>799</v>
      </c>
    </row>
    <row r="59" spans="1:3" x14ac:dyDescent="0.25">
      <c r="A59" s="265" t="s">
        <v>731</v>
      </c>
      <c r="B59" s="266" t="s">
        <v>740</v>
      </c>
      <c r="C59" s="270" t="s">
        <v>800</v>
      </c>
    </row>
    <row r="60" spans="1:3" x14ac:dyDescent="0.25">
      <c r="A60" s="265" t="s">
        <v>731</v>
      </c>
      <c r="B60" s="266" t="s">
        <v>740</v>
      </c>
      <c r="C60" s="270" t="s">
        <v>801</v>
      </c>
    </row>
    <row r="61" spans="1:3" x14ac:dyDescent="0.25">
      <c r="A61" s="265" t="s">
        <v>731</v>
      </c>
      <c r="B61" s="266" t="s">
        <v>740</v>
      </c>
      <c r="C61" s="270" t="s">
        <v>802</v>
      </c>
    </row>
    <row r="62" spans="1:3" x14ac:dyDescent="0.25">
      <c r="A62" s="265" t="s">
        <v>755</v>
      </c>
      <c r="B62" s="266" t="s">
        <v>740</v>
      </c>
      <c r="C62" s="265" t="s">
        <v>803</v>
      </c>
    </row>
    <row r="63" spans="1:3" x14ac:dyDescent="0.25">
      <c r="A63" s="265" t="s">
        <v>731</v>
      </c>
      <c r="B63" s="266" t="s">
        <v>740</v>
      </c>
      <c r="C63" s="265" t="s">
        <v>804</v>
      </c>
    </row>
    <row r="64" spans="1:3" x14ac:dyDescent="0.25">
      <c r="A64" s="265" t="s">
        <v>731</v>
      </c>
      <c r="B64" s="266" t="s">
        <v>740</v>
      </c>
      <c r="C64" s="265" t="s">
        <v>805</v>
      </c>
    </row>
    <row r="65" spans="1:3" x14ac:dyDescent="0.25">
      <c r="A65" s="265" t="s">
        <v>731</v>
      </c>
      <c r="B65" s="266" t="s">
        <v>740</v>
      </c>
      <c r="C65" s="265" t="s">
        <v>806</v>
      </c>
    </row>
    <row r="66" spans="1:3" x14ac:dyDescent="0.25">
      <c r="A66" s="265" t="s">
        <v>731</v>
      </c>
      <c r="B66" s="266" t="s">
        <v>740</v>
      </c>
      <c r="C66" s="265" t="s">
        <v>807</v>
      </c>
    </row>
    <row r="67" spans="1:3" x14ac:dyDescent="0.25">
      <c r="A67" s="265" t="s">
        <v>755</v>
      </c>
      <c r="B67" s="266" t="s">
        <v>740</v>
      </c>
      <c r="C67" s="265" t="s">
        <v>808</v>
      </c>
    </row>
    <row r="68" spans="1:3" x14ac:dyDescent="0.25">
      <c r="A68" s="265" t="s">
        <v>731</v>
      </c>
      <c r="B68" s="266" t="s">
        <v>740</v>
      </c>
      <c r="C68" s="265" t="s">
        <v>809</v>
      </c>
    </row>
    <row r="69" spans="1:3" x14ac:dyDescent="0.25">
      <c r="A69" s="265" t="s">
        <v>755</v>
      </c>
      <c r="B69" s="266" t="s">
        <v>740</v>
      </c>
      <c r="C69" s="265" t="s">
        <v>810</v>
      </c>
    </row>
    <row r="70" spans="1:3" x14ac:dyDescent="0.25">
      <c r="A70" s="265" t="s">
        <v>755</v>
      </c>
      <c r="B70" s="266" t="s">
        <v>740</v>
      </c>
      <c r="C70" s="265" t="s">
        <v>811</v>
      </c>
    </row>
    <row r="71" spans="1:3" x14ac:dyDescent="0.25">
      <c r="A71" s="265" t="s">
        <v>731</v>
      </c>
      <c r="B71" s="266" t="s">
        <v>740</v>
      </c>
      <c r="C71" s="265" t="s">
        <v>812</v>
      </c>
    </row>
    <row r="72" spans="1:3" x14ac:dyDescent="0.25">
      <c r="A72" s="265" t="s">
        <v>755</v>
      </c>
      <c r="B72" s="266" t="s">
        <v>740</v>
      </c>
      <c r="C72" s="265" t="s">
        <v>813</v>
      </c>
    </row>
    <row r="73" spans="1:3" x14ac:dyDescent="0.25">
      <c r="A73" s="265" t="s">
        <v>731</v>
      </c>
      <c r="B73" s="266" t="s">
        <v>740</v>
      </c>
      <c r="C73" s="265" t="s">
        <v>814</v>
      </c>
    </row>
    <row r="74" spans="1:3" x14ac:dyDescent="0.25">
      <c r="A74" s="265" t="s">
        <v>755</v>
      </c>
      <c r="B74" s="266" t="s">
        <v>740</v>
      </c>
      <c r="C74" s="265" t="s">
        <v>815</v>
      </c>
    </row>
    <row r="75" spans="1:3" x14ac:dyDescent="0.25">
      <c r="A75" s="265" t="s">
        <v>731</v>
      </c>
      <c r="B75" s="266" t="s">
        <v>740</v>
      </c>
      <c r="C75" s="265" t="s">
        <v>816</v>
      </c>
    </row>
    <row r="76" spans="1:3" x14ac:dyDescent="0.25">
      <c r="A76" s="265" t="s">
        <v>755</v>
      </c>
      <c r="B76" s="266" t="s">
        <v>740</v>
      </c>
      <c r="C76" s="265" t="s">
        <v>817</v>
      </c>
    </row>
    <row r="77" spans="1:3" x14ac:dyDescent="0.25">
      <c r="A77" s="265" t="s">
        <v>755</v>
      </c>
      <c r="B77" s="266" t="s">
        <v>740</v>
      </c>
      <c r="C77" s="265" t="s">
        <v>818</v>
      </c>
    </row>
    <row r="78" spans="1:3" x14ac:dyDescent="0.25">
      <c r="A78" s="265" t="s">
        <v>731</v>
      </c>
      <c r="B78" s="266" t="s">
        <v>740</v>
      </c>
      <c r="C78" s="265" t="s">
        <v>819</v>
      </c>
    </row>
    <row r="79" spans="1:3" x14ac:dyDescent="0.25">
      <c r="A79" s="265" t="s">
        <v>755</v>
      </c>
      <c r="B79" s="266" t="s">
        <v>740</v>
      </c>
      <c r="C79" s="265" t="s">
        <v>820</v>
      </c>
    </row>
    <row r="80" spans="1:3" x14ac:dyDescent="0.25">
      <c r="A80" s="265" t="s">
        <v>731</v>
      </c>
      <c r="B80" s="266" t="s">
        <v>740</v>
      </c>
      <c r="C80" s="265" t="s">
        <v>821</v>
      </c>
    </row>
    <row r="81" spans="1:3" x14ac:dyDescent="0.25">
      <c r="A81" s="265" t="s">
        <v>755</v>
      </c>
      <c r="B81" s="266" t="s">
        <v>740</v>
      </c>
      <c r="C81" s="265" t="s">
        <v>822</v>
      </c>
    </row>
    <row r="82" spans="1:3" x14ac:dyDescent="0.25">
      <c r="A82" s="265" t="s">
        <v>731</v>
      </c>
      <c r="B82" s="266" t="s">
        <v>740</v>
      </c>
      <c r="C82" s="265" t="s">
        <v>823</v>
      </c>
    </row>
    <row r="83" spans="1:3" x14ac:dyDescent="0.25">
      <c r="A83" s="265" t="s">
        <v>755</v>
      </c>
      <c r="B83" s="266" t="s">
        <v>740</v>
      </c>
      <c r="C83" s="265" t="s">
        <v>824</v>
      </c>
    </row>
    <row r="84" spans="1:3" x14ac:dyDescent="0.25">
      <c r="A84" s="271" t="s">
        <v>731</v>
      </c>
      <c r="B84" s="266" t="s">
        <v>740</v>
      </c>
      <c r="C84" s="265" t="s">
        <v>825</v>
      </c>
    </row>
    <row r="85" spans="1:3" x14ac:dyDescent="0.25">
      <c r="A85" s="271" t="s">
        <v>731</v>
      </c>
      <c r="B85" s="266" t="s">
        <v>740</v>
      </c>
      <c r="C85" s="265" t="s">
        <v>825</v>
      </c>
    </row>
    <row r="86" spans="1:3" x14ac:dyDescent="0.25">
      <c r="A86" s="271" t="s">
        <v>731</v>
      </c>
      <c r="B86" s="266" t="s">
        <v>740</v>
      </c>
      <c r="C86" s="265" t="s">
        <v>825</v>
      </c>
    </row>
    <row r="87" spans="1:3" x14ac:dyDescent="0.25">
      <c r="A87" s="265" t="s">
        <v>755</v>
      </c>
      <c r="B87" s="266" t="s">
        <v>740</v>
      </c>
      <c r="C87" s="265" t="s">
        <v>826</v>
      </c>
    </row>
    <row r="88" spans="1:3" x14ac:dyDescent="0.25">
      <c r="A88" s="265" t="s">
        <v>731</v>
      </c>
      <c r="B88" s="266" t="s">
        <v>740</v>
      </c>
      <c r="C88" s="265" t="s">
        <v>827</v>
      </c>
    </row>
    <row r="89" spans="1:3" x14ac:dyDescent="0.25">
      <c r="A89" s="265" t="s">
        <v>731</v>
      </c>
      <c r="B89" s="266" t="s">
        <v>740</v>
      </c>
      <c r="C89" s="265" t="s">
        <v>828</v>
      </c>
    </row>
    <row r="90" spans="1:3" x14ac:dyDescent="0.25">
      <c r="A90" s="265" t="s">
        <v>755</v>
      </c>
      <c r="B90" s="266" t="s">
        <v>740</v>
      </c>
      <c r="C90" s="265" t="s">
        <v>829</v>
      </c>
    </row>
    <row r="91" spans="1:3" x14ac:dyDescent="0.25">
      <c r="A91" s="265" t="s">
        <v>731</v>
      </c>
      <c r="B91" s="266" t="s">
        <v>740</v>
      </c>
      <c r="C91" s="265" t="s">
        <v>830</v>
      </c>
    </row>
    <row r="92" spans="1:3" x14ac:dyDescent="0.25">
      <c r="A92" s="265" t="s">
        <v>755</v>
      </c>
      <c r="B92" s="266" t="s">
        <v>740</v>
      </c>
      <c r="C92" s="265" t="s">
        <v>831</v>
      </c>
    </row>
    <row r="93" spans="1:3" x14ac:dyDescent="0.25">
      <c r="A93" s="271" t="s">
        <v>731</v>
      </c>
      <c r="B93" s="266" t="s">
        <v>740</v>
      </c>
      <c r="C93" s="265" t="s">
        <v>832</v>
      </c>
    </row>
    <row r="94" spans="1:3" x14ac:dyDescent="0.25">
      <c r="A94" s="265" t="s">
        <v>731</v>
      </c>
      <c r="B94" s="266" t="s">
        <v>740</v>
      </c>
      <c r="C94" s="265" t="s">
        <v>833</v>
      </c>
    </row>
    <row r="95" spans="1:3" x14ac:dyDescent="0.25">
      <c r="A95" s="265" t="s">
        <v>731</v>
      </c>
      <c r="B95" s="266" t="s">
        <v>740</v>
      </c>
      <c r="C95" s="265" t="s">
        <v>834</v>
      </c>
    </row>
    <row r="96" spans="1:3" x14ac:dyDescent="0.25">
      <c r="A96" s="265" t="s">
        <v>731</v>
      </c>
      <c r="B96" s="266" t="s">
        <v>740</v>
      </c>
      <c r="C96" s="265" t="s">
        <v>835</v>
      </c>
    </row>
    <row r="97" spans="1:3" x14ac:dyDescent="0.25">
      <c r="A97" s="265" t="s">
        <v>731</v>
      </c>
      <c r="B97" s="266" t="s">
        <v>740</v>
      </c>
      <c r="C97" s="265" t="s">
        <v>836</v>
      </c>
    </row>
    <row r="98" spans="1:3" x14ac:dyDescent="0.25">
      <c r="A98" s="265" t="s">
        <v>731</v>
      </c>
      <c r="B98" s="266" t="s">
        <v>740</v>
      </c>
      <c r="C98" s="265" t="s">
        <v>837</v>
      </c>
    </row>
    <row r="99" spans="1:3" x14ac:dyDescent="0.25">
      <c r="A99" s="265" t="s">
        <v>731</v>
      </c>
      <c r="B99" s="266" t="s">
        <v>740</v>
      </c>
      <c r="C99" s="265" t="s">
        <v>838</v>
      </c>
    </row>
    <row r="100" spans="1:3" x14ac:dyDescent="0.25">
      <c r="A100" s="265" t="s">
        <v>731</v>
      </c>
      <c r="B100" s="266" t="s">
        <v>740</v>
      </c>
      <c r="C100" s="265" t="s">
        <v>839</v>
      </c>
    </row>
    <row r="101" spans="1:3" x14ac:dyDescent="0.25">
      <c r="A101" s="265" t="s">
        <v>755</v>
      </c>
      <c r="B101" s="266" t="s">
        <v>740</v>
      </c>
      <c r="C101" s="265" t="s">
        <v>840</v>
      </c>
    </row>
    <row r="102" spans="1:3" x14ac:dyDescent="0.25">
      <c r="A102" s="265" t="s">
        <v>755</v>
      </c>
      <c r="B102" s="266" t="s">
        <v>740</v>
      </c>
      <c r="C102" s="265" t="s">
        <v>841</v>
      </c>
    </row>
    <row r="103" spans="1:3" x14ac:dyDescent="0.25">
      <c r="A103" s="265" t="s">
        <v>755</v>
      </c>
      <c r="B103" s="266" t="s">
        <v>740</v>
      </c>
      <c r="C103" s="265" t="s">
        <v>842</v>
      </c>
    </row>
    <row r="104" spans="1:3" x14ac:dyDescent="0.25">
      <c r="A104" s="269" t="s">
        <v>731</v>
      </c>
      <c r="B104" s="266" t="s">
        <v>740</v>
      </c>
      <c r="C104" s="265" t="s">
        <v>843</v>
      </c>
    </row>
    <row r="105" spans="1:3" x14ac:dyDescent="0.25">
      <c r="A105" s="265" t="s">
        <v>755</v>
      </c>
      <c r="B105" s="266" t="s">
        <v>740</v>
      </c>
      <c r="C105" s="265" t="s">
        <v>844</v>
      </c>
    </row>
    <row r="106" spans="1:3" x14ac:dyDescent="0.25">
      <c r="A106" s="265" t="s">
        <v>731</v>
      </c>
      <c r="B106" s="266" t="s">
        <v>740</v>
      </c>
      <c r="C106" s="265" t="s">
        <v>845</v>
      </c>
    </row>
    <row r="107" spans="1:3" x14ac:dyDescent="0.25">
      <c r="A107" s="265" t="s">
        <v>731</v>
      </c>
      <c r="B107" s="266" t="s">
        <v>740</v>
      </c>
      <c r="C107" s="264" t="s">
        <v>846</v>
      </c>
    </row>
    <row r="108" spans="1:3" x14ac:dyDescent="0.25">
      <c r="A108" s="265" t="s">
        <v>755</v>
      </c>
      <c r="B108" s="266" t="s">
        <v>740</v>
      </c>
      <c r="C108" s="265" t="s">
        <v>847</v>
      </c>
    </row>
    <row r="109" spans="1:3" x14ac:dyDescent="0.25">
      <c r="A109" s="265" t="s">
        <v>731</v>
      </c>
      <c r="B109" s="266" t="s">
        <v>740</v>
      </c>
      <c r="C109" s="265" t="s">
        <v>848</v>
      </c>
    </row>
    <row r="110" spans="1:3" x14ac:dyDescent="0.25">
      <c r="A110" s="265" t="s">
        <v>731</v>
      </c>
      <c r="B110" s="266" t="s">
        <v>740</v>
      </c>
      <c r="C110" s="265" t="s">
        <v>849</v>
      </c>
    </row>
    <row r="111" spans="1:3" x14ac:dyDescent="0.25">
      <c r="A111" s="265" t="s">
        <v>755</v>
      </c>
      <c r="B111" s="266" t="s">
        <v>740</v>
      </c>
      <c r="C111" s="265" t="s">
        <v>850</v>
      </c>
    </row>
    <row r="112" spans="1:3" x14ac:dyDescent="0.25">
      <c r="A112" s="265" t="s">
        <v>731</v>
      </c>
      <c r="B112" s="266" t="s">
        <v>740</v>
      </c>
      <c r="C112" s="265" t="s">
        <v>851</v>
      </c>
    </row>
    <row r="113" spans="1:3" x14ac:dyDescent="0.25">
      <c r="A113" s="265" t="s">
        <v>755</v>
      </c>
      <c r="B113" s="266" t="s">
        <v>740</v>
      </c>
      <c r="C113" s="265" t="s">
        <v>852</v>
      </c>
    </row>
    <row r="114" spans="1:3" x14ac:dyDescent="0.25">
      <c r="A114" s="265" t="s">
        <v>731</v>
      </c>
      <c r="B114" s="266" t="s">
        <v>740</v>
      </c>
      <c r="C114" s="265" t="s">
        <v>853</v>
      </c>
    </row>
    <row r="115" spans="1:3" x14ac:dyDescent="0.25">
      <c r="A115" s="265" t="s">
        <v>755</v>
      </c>
      <c r="B115" s="266" t="s">
        <v>740</v>
      </c>
      <c r="C115" s="265" t="s">
        <v>854</v>
      </c>
    </row>
    <row r="116" spans="1:3" x14ac:dyDescent="0.25">
      <c r="A116" s="265" t="s">
        <v>731</v>
      </c>
      <c r="B116" s="266" t="s">
        <v>740</v>
      </c>
      <c r="C116" s="265" t="s">
        <v>855</v>
      </c>
    </row>
    <row r="117" spans="1:3" x14ac:dyDescent="0.25">
      <c r="A117" s="265" t="s">
        <v>731</v>
      </c>
      <c r="B117" s="266" t="s">
        <v>740</v>
      </c>
      <c r="C117" s="265" t="s">
        <v>856</v>
      </c>
    </row>
    <row r="118" spans="1:3" x14ac:dyDescent="0.25">
      <c r="A118" s="265" t="s">
        <v>755</v>
      </c>
      <c r="B118" s="266" t="s">
        <v>740</v>
      </c>
      <c r="C118" s="265" t="s">
        <v>857</v>
      </c>
    </row>
    <row r="119" spans="1:3" x14ac:dyDescent="0.25">
      <c r="A119" s="269" t="s">
        <v>731</v>
      </c>
      <c r="B119" s="266" t="s">
        <v>740</v>
      </c>
      <c r="C119" s="270" t="s">
        <v>858</v>
      </c>
    </row>
    <row r="120" spans="1:3" x14ac:dyDescent="0.25">
      <c r="A120" s="265" t="s">
        <v>731</v>
      </c>
      <c r="B120" s="266" t="s">
        <v>740</v>
      </c>
      <c r="C120" s="269" t="s">
        <v>859</v>
      </c>
    </row>
    <row r="121" spans="1:3" x14ac:dyDescent="0.25">
      <c r="A121" s="265" t="s">
        <v>731</v>
      </c>
      <c r="B121" s="266" t="s">
        <v>740</v>
      </c>
      <c r="C121" s="265" t="s">
        <v>860</v>
      </c>
    </row>
    <row r="122" spans="1:3" x14ac:dyDescent="0.25">
      <c r="A122" s="265" t="s">
        <v>755</v>
      </c>
      <c r="B122" s="266" t="s">
        <v>740</v>
      </c>
      <c r="C122" s="265" t="s">
        <v>861</v>
      </c>
    </row>
    <row r="123" spans="1:3" x14ac:dyDescent="0.25">
      <c r="A123" s="265" t="s">
        <v>731</v>
      </c>
      <c r="B123" s="266" t="s">
        <v>740</v>
      </c>
      <c r="C123" s="265" t="s">
        <v>862</v>
      </c>
    </row>
    <row r="124" spans="1:3" x14ac:dyDescent="0.25">
      <c r="A124" s="265" t="s">
        <v>755</v>
      </c>
      <c r="B124" s="266" t="s">
        <v>740</v>
      </c>
      <c r="C124" s="265" t="s">
        <v>863</v>
      </c>
    </row>
    <row r="125" spans="1:3" x14ac:dyDescent="0.25">
      <c r="A125" s="269" t="s">
        <v>731</v>
      </c>
      <c r="B125" s="266" t="s">
        <v>740</v>
      </c>
      <c r="C125" s="265" t="s">
        <v>864</v>
      </c>
    </row>
    <row r="126" spans="1:3" x14ac:dyDescent="0.25">
      <c r="A126" s="265" t="s">
        <v>755</v>
      </c>
      <c r="B126" s="266" t="s">
        <v>740</v>
      </c>
      <c r="C126" s="265" t="s">
        <v>865</v>
      </c>
    </row>
    <row r="127" spans="1:3" x14ac:dyDescent="0.25">
      <c r="A127" s="265" t="s">
        <v>755</v>
      </c>
      <c r="B127" s="266" t="s">
        <v>740</v>
      </c>
      <c r="C127" s="270" t="s">
        <v>866</v>
      </c>
    </row>
    <row r="128" spans="1:3" x14ac:dyDescent="0.25">
      <c r="A128" s="265" t="s">
        <v>731</v>
      </c>
      <c r="B128" s="266" t="s">
        <v>740</v>
      </c>
      <c r="C128" s="265" t="s">
        <v>867</v>
      </c>
    </row>
    <row r="129" spans="1:3" x14ac:dyDescent="0.25">
      <c r="A129" s="265" t="s">
        <v>731</v>
      </c>
      <c r="B129" s="266" t="s">
        <v>740</v>
      </c>
      <c r="C129" s="265" t="s">
        <v>868</v>
      </c>
    </row>
    <row r="130" spans="1:3" x14ac:dyDescent="0.25">
      <c r="A130" s="265" t="s">
        <v>755</v>
      </c>
      <c r="B130" s="266" t="s">
        <v>740</v>
      </c>
      <c r="C130" s="265" t="s">
        <v>869</v>
      </c>
    </row>
    <row r="131" spans="1:3" x14ac:dyDescent="0.25">
      <c r="A131" s="265" t="s">
        <v>755</v>
      </c>
      <c r="B131" s="266" t="s">
        <v>740</v>
      </c>
      <c r="C131" s="265" t="s">
        <v>870</v>
      </c>
    </row>
    <row r="132" spans="1:3" x14ac:dyDescent="0.25">
      <c r="A132" s="265" t="s">
        <v>731</v>
      </c>
      <c r="B132" s="266" t="s">
        <v>740</v>
      </c>
      <c r="C132" s="265" t="s">
        <v>871</v>
      </c>
    </row>
    <row r="133" spans="1:3" x14ac:dyDescent="0.25">
      <c r="A133" s="265" t="s">
        <v>755</v>
      </c>
      <c r="B133" s="266" t="s">
        <v>740</v>
      </c>
      <c r="C133" s="265" t="s">
        <v>872</v>
      </c>
    </row>
    <row r="134" spans="1:3" x14ac:dyDescent="0.25">
      <c r="A134" s="269" t="s">
        <v>731</v>
      </c>
      <c r="B134" s="266" t="s">
        <v>740</v>
      </c>
      <c r="C134" s="265" t="s">
        <v>873</v>
      </c>
    </row>
    <row r="135" spans="1:3" x14ac:dyDescent="0.25">
      <c r="A135" s="265" t="s">
        <v>755</v>
      </c>
      <c r="B135" s="266" t="s">
        <v>740</v>
      </c>
      <c r="C135" s="265" t="s">
        <v>874</v>
      </c>
    </row>
    <row r="136" spans="1:3" x14ac:dyDescent="0.25">
      <c r="A136" s="265" t="s">
        <v>731</v>
      </c>
      <c r="B136" s="266" t="s">
        <v>743</v>
      </c>
      <c r="C136" s="270" t="s">
        <v>875</v>
      </c>
    </row>
    <row r="137" spans="1:3" x14ac:dyDescent="0.25">
      <c r="A137" s="265" t="s">
        <v>755</v>
      </c>
      <c r="B137" s="266" t="s">
        <v>743</v>
      </c>
      <c r="C137" s="265" t="s">
        <v>876</v>
      </c>
    </row>
    <row r="138" spans="1:3" x14ac:dyDescent="0.25">
      <c r="A138" s="265" t="s">
        <v>755</v>
      </c>
      <c r="B138" s="266" t="s">
        <v>743</v>
      </c>
      <c r="C138" s="265" t="s">
        <v>877</v>
      </c>
    </row>
    <row r="139" spans="1:3" x14ac:dyDescent="0.25">
      <c r="A139" s="265" t="s">
        <v>755</v>
      </c>
      <c r="B139" s="266" t="s">
        <v>743</v>
      </c>
      <c r="C139" s="269" t="s">
        <v>878</v>
      </c>
    </row>
    <row r="140" spans="1:3" x14ac:dyDescent="0.25">
      <c r="A140" s="265" t="s">
        <v>755</v>
      </c>
      <c r="B140" s="266" t="s">
        <v>743</v>
      </c>
      <c r="C140" s="265" t="s">
        <v>879</v>
      </c>
    </row>
    <row r="141" spans="1:3" x14ac:dyDescent="0.25">
      <c r="A141" s="265" t="s">
        <v>755</v>
      </c>
      <c r="B141" s="266" t="s">
        <v>743</v>
      </c>
      <c r="C141" s="265" t="s">
        <v>880</v>
      </c>
    </row>
    <row r="142" spans="1:3" x14ac:dyDescent="0.25">
      <c r="A142" s="265" t="s">
        <v>755</v>
      </c>
      <c r="B142" s="266" t="s">
        <v>743</v>
      </c>
      <c r="C142" s="265" t="s">
        <v>881</v>
      </c>
    </row>
    <row r="143" spans="1:3" x14ac:dyDescent="0.25">
      <c r="A143" s="265" t="s">
        <v>755</v>
      </c>
      <c r="B143" s="266" t="s">
        <v>743</v>
      </c>
      <c r="C143" s="265" t="s">
        <v>882</v>
      </c>
    </row>
    <row r="144" spans="1:3" x14ac:dyDescent="0.25">
      <c r="A144" s="265" t="s">
        <v>755</v>
      </c>
      <c r="B144" s="266" t="s">
        <v>743</v>
      </c>
      <c r="C144" s="265" t="s">
        <v>883</v>
      </c>
    </row>
    <row r="145" spans="1:3" x14ac:dyDescent="0.25">
      <c r="A145" s="265" t="s">
        <v>755</v>
      </c>
      <c r="B145" s="266" t="s">
        <v>743</v>
      </c>
      <c r="C145" s="265" t="s">
        <v>884</v>
      </c>
    </row>
    <row r="146" spans="1:3" x14ac:dyDescent="0.25">
      <c r="A146" s="265" t="s">
        <v>755</v>
      </c>
      <c r="B146" s="266" t="s">
        <v>743</v>
      </c>
      <c r="C146" s="265" t="s">
        <v>885</v>
      </c>
    </row>
    <row r="147" spans="1:3" x14ac:dyDescent="0.25">
      <c r="A147" s="265" t="s">
        <v>755</v>
      </c>
      <c r="B147" s="266" t="s">
        <v>743</v>
      </c>
      <c r="C147" s="265" t="s">
        <v>886</v>
      </c>
    </row>
    <row r="148" spans="1:3" x14ac:dyDescent="0.25">
      <c r="A148" s="265" t="s">
        <v>755</v>
      </c>
      <c r="B148" s="266" t="s">
        <v>743</v>
      </c>
      <c r="C148" s="265" t="s">
        <v>887</v>
      </c>
    </row>
    <row r="149" spans="1:3" x14ac:dyDescent="0.25">
      <c r="A149" s="265" t="s">
        <v>755</v>
      </c>
      <c r="B149" s="266" t="s">
        <v>743</v>
      </c>
      <c r="C149" s="265" t="s">
        <v>888</v>
      </c>
    </row>
    <row r="150" spans="1:3" x14ac:dyDescent="0.25">
      <c r="A150" s="265" t="s">
        <v>755</v>
      </c>
      <c r="B150" s="266" t="s">
        <v>743</v>
      </c>
      <c r="C150" s="265" t="s">
        <v>889</v>
      </c>
    </row>
    <row r="151" spans="1:3" x14ac:dyDescent="0.25">
      <c r="A151" s="265" t="s">
        <v>755</v>
      </c>
      <c r="B151" s="266" t="s">
        <v>743</v>
      </c>
      <c r="C151" s="265" t="s">
        <v>890</v>
      </c>
    </row>
    <row r="152" spans="1:3" x14ac:dyDescent="0.25">
      <c r="A152" s="265" t="s">
        <v>755</v>
      </c>
      <c r="B152" s="266" t="s">
        <v>743</v>
      </c>
      <c r="C152" s="270" t="s">
        <v>891</v>
      </c>
    </row>
    <row r="153" spans="1:3" x14ac:dyDescent="0.25">
      <c r="A153" s="265" t="s">
        <v>892</v>
      </c>
      <c r="B153" s="266" t="s">
        <v>743</v>
      </c>
      <c r="C153" s="265" t="s">
        <v>893</v>
      </c>
    </row>
    <row r="154" spans="1:3" x14ac:dyDescent="0.25">
      <c r="A154" s="265" t="s">
        <v>755</v>
      </c>
      <c r="B154" s="266" t="s">
        <v>743</v>
      </c>
      <c r="C154" s="265" t="s">
        <v>894</v>
      </c>
    </row>
    <row r="155" spans="1:3" x14ac:dyDescent="0.25">
      <c r="A155" s="265" t="s">
        <v>755</v>
      </c>
      <c r="B155" s="266" t="s">
        <v>743</v>
      </c>
      <c r="C155" s="265" t="s">
        <v>895</v>
      </c>
    </row>
    <row r="156" spans="1:3" x14ac:dyDescent="0.25">
      <c r="A156" s="265" t="s">
        <v>755</v>
      </c>
      <c r="B156" s="266" t="s">
        <v>743</v>
      </c>
      <c r="C156" s="265" t="s">
        <v>896</v>
      </c>
    </row>
    <row r="157" spans="1:3" x14ac:dyDescent="0.25">
      <c r="A157" s="265" t="s">
        <v>755</v>
      </c>
      <c r="B157" s="266" t="s">
        <v>743</v>
      </c>
      <c r="C157" s="265" t="s">
        <v>897</v>
      </c>
    </row>
    <row r="158" spans="1:3" x14ac:dyDescent="0.25">
      <c r="A158" s="265" t="s">
        <v>755</v>
      </c>
      <c r="B158" s="266" t="s">
        <v>743</v>
      </c>
      <c r="C158" s="265" t="s">
        <v>898</v>
      </c>
    </row>
    <row r="159" spans="1:3" x14ac:dyDescent="0.25">
      <c r="A159" s="265" t="s">
        <v>755</v>
      </c>
      <c r="B159" s="266" t="s">
        <v>743</v>
      </c>
      <c r="C159" s="265" t="s">
        <v>899</v>
      </c>
    </row>
    <row r="160" spans="1:3" x14ac:dyDescent="0.25">
      <c r="A160" s="265" t="s">
        <v>755</v>
      </c>
      <c r="B160" s="266" t="s">
        <v>743</v>
      </c>
      <c r="C160" s="265" t="s">
        <v>900</v>
      </c>
    </row>
    <row r="161" spans="1:3" x14ac:dyDescent="0.25">
      <c r="A161" s="265" t="s">
        <v>755</v>
      </c>
      <c r="B161" s="266" t="s">
        <v>743</v>
      </c>
      <c r="C161" s="265" t="s">
        <v>901</v>
      </c>
    </row>
    <row r="162" spans="1:3" x14ac:dyDescent="0.25">
      <c r="A162" s="265" t="s">
        <v>755</v>
      </c>
      <c r="B162" s="266" t="s">
        <v>743</v>
      </c>
      <c r="C162" s="265" t="s">
        <v>902</v>
      </c>
    </row>
    <row r="163" spans="1:3" x14ac:dyDescent="0.25">
      <c r="A163" s="265" t="s">
        <v>755</v>
      </c>
      <c r="B163" s="266" t="s">
        <v>743</v>
      </c>
      <c r="C163" s="265" t="s">
        <v>903</v>
      </c>
    </row>
    <row r="164" spans="1:3" x14ac:dyDescent="0.25">
      <c r="A164" s="265" t="s">
        <v>755</v>
      </c>
      <c r="B164" s="266" t="s">
        <v>743</v>
      </c>
      <c r="C164" s="265" t="s">
        <v>904</v>
      </c>
    </row>
    <row r="165" spans="1:3" x14ac:dyDescent="0.25">
      <c r="A165" s="265" t="s">
        <v>755</v>
      </c>
      <c r="B165" s="266" t="s">
        <v>743</v>
      </c>
      <c r="C165" s="265" t="s">
        <v>905</v>
      </c>
    </row>
    <row r="166" spans="1:3" x14ac:dyDescent="0.25">
      <c r="A166" s="265" t="s">
        <v>755</v>
      </c>
      <c r="B166" s="266" t="s">
        <v>743</v>
      </c>
      <c r="C166" s="265" t="s">
        <v>906</v>
      </c>
    </row>
    <row r="167" spans="1:3" x14ac:dyDescent="0.25">
      <c r="A167" s="265" t="s">
        <v>755</v>
      </c>
      <c r="B167" s="266" t="s">
        <v>743</v>
      </c>
      <c r="C167" s="265" t="s">
        <v>907</v>
      </c>
    </row>
    <row r="168" spans="1:3" x14ac:dyDescent="0.25">
      <c r="A168" s="265" t="s">
        <v>755</v>
      </c>
      <c r="B168" s="266" t="s">
        <v>743</v>
      </c>
      <c r="C168" s="265" t="s">
        <v>908</v>
      </c>
    </row>
    <row r="169" spans="1:3" x14ac:dyDescent="0.25">
      <c r="A169" s="265" t="s">
        <v>755</v>
      </c>
      <c r="B169" s="266" t="s">
        <v>743</v>
      </c>
      <c r="C169" s="265" t="s">
        <v>909</v>
      </c>
    </row>
    <row r="170" spans="1:3" x14ac:dyDescent="0.25">
      <c r="A170" s="265" t="s">
        <v>755</v>
      </c>
      <c r="B170" s="266" t="s">
        <v>743</v>
      </c>
      <c r="C170" s="265" t="s">
        <v>910</v>
      </c>
    </row>
    <row r="171" spans="1:3" x14ac:dyDescent="0.25">
      <c r="A171" s="265" t="s">
        <v>755</v>
      </c>
      <c r="B171" s="266" t="s">
        <v>743</v>
      </c>
      <c r="C171" s="265" t="s">
        <v>911</v>
      </c>
    </row>
    <row r="172" spans="1:3" x14ac:dyDescent="0.25">
      <c r="A172" s="265" t="s">
        <v>755</v>
      </c>
      <c r="B172" s="266" t="s">
        <v>743</v>
      </c>
      <c r="C172" s="265" t="s">
        <v>912</v>
      </c>
    </row>
    <row r="173" spans="1:3" x14ac:dyDescent="0.25">
      <c r="A173" s="265" t="s">
        <v>755</v>
      </c>
      <c r="B173" s="266" t="s">
        <v>743</v>
      </c>
      <c r="C173" s="265" t="s">
        <v>913</v>
      </c>
    </row>
    <row r="174" spans="1:3" x14ac:dyDescent="0.25">
      <c r="A174" s="265" t="s">
        <v>892</v>
      </c>
      <c r="B174" s="266" t="s">
        <v>743</v>
      </c>
      <c r="C174" s="269" t="s">
        <v>914</v>
      </c>
    </row>
    <row r="175" spans="1:3" x14ac:dyDescent="0.25">
      <c r="A175" s="265" t="s">
        <v>892</v>
      </c>
      <c r="B175" s="266" t="s">
        <v>743</v>
      </c>
      <c r="C175" s="269" t="s">
        <v>915</v>
      </c>
    </row>
    <row r="176" spans="1:3" x14ac:dyDescent="0.25">
      <c r="A176" s="265" t="s">
        <v>892</v>
      </c>
      <c r="B176" s="266" t="s">
        <v>743</v>
      </c>
      <c r="C176" s="269" t="s">
        <v>915</v>
      </c>
    </row>
    <row r="177" spans="1:3" x14ac:dyDescent="0.25">
      <c r="A177" s="265" t="s">
        <v>892</v>
      </c>
      <c r="B177" s="266" t="s">
        <v>743</v>
      </c>
      <c r="C177" s="269" t="s">
        <v>915</v>
      </c>
    </row>
    <row r="178" spans="1:3" x14ac:dyDescent="0.25">
      <c r="A178" s="265" t="s">
        <v>892</v>
      </c>
      <c r="B178" s="266" t="s">
        <v>743</v>
      </c>
      <c r="C178" s="269" t="s">
        <v>915</v>
      </c>
    </row>
    <row r="179" spans="1:3" x14ac:dyDescent="0.25">
      <c r="A179" s="265" t="s">
        <v>755</v>
      </c>
      <c r="B179" s="266" t="s">
        <v>743</v>
      </c>
      <c r="C179" s="265" t="s">
        <v>916</v>
      </c>
    </row>
    <row r="180" spans="1:3" x14ac:dyDescent="0.25">
      <c r="A180" s="265" t="s">
        <v>755</v>
      </c>
      <c r="B180" s="266" t="s">
        <v>743</v>
      </c>
      <c r="C180" s="265" t="s">
        <v>917</v>
      </c>
    </row>
    <row r="181" spans="1:3" x14ac:dyDescent="0.25">
      <c r="A181" s="265" t="s">
        <v>755</v>
      </c>
      <c r="B181" s="266" t="s">
        <v>743</v>
      </c>
      <c r="C181" s="265" t="s">
        <v>918</v>
      </c>
    </row>
    <row r="182" spans="1:3" x14ac:dyDescent="0.25">
      <c r="A182" s="265" t="s">
        <v>755</v>
      </c>
      <c r="B182" s="266" t="s">
        <v>743</v>
      </c>
      <c r="C182" s="265" t="s">
        <v>919</v>
      </c>
    </row>
    <row r="183" spans="1:3" x14ac:dyDescent="0.25">
      <c r="A183" s="265" t="s">
        <v>755</v>
      </c>
      <c r="B183" s="266" t="s">
        <v>743</v>
      </c>
      <c r="C183" s="265" t="s">
        <v>920</v>
      </c>
    </row>
    <row r="184" spans="1:3" x14ac:dyDescent="0.25">
      <c r="A184" s="265" t="s">
        <v>755</v>
      </c>
      <c r="B184" s="266" t="s">
        <v>743</v>
      </c>
      <c r="C184" s="265" t="s">
        <v>921</v>
      </c>
    </row>
    <row r="185" spans="1:3" x14ac:dyDescent="0.25">
      <c r="A185" s="265" t="s">
        <v>755</v>
      </c>
      <c r="B185" s="266" t="s">
        <v>743</v>
      </c>
      <c r="C185" s="265" t="s">
        <v>922</v>
      </c>
    </row>
    <row r="186" spans="1:3" x14ac:dyDescent="0.25">
      <c r="A186" s="265" t="s">
        <v>755</v>
      </c>
      <c r="B186" s="266" t="s">
        <v>743</v>
      </c>
      <c r="C186" s="265" t="s">
        <v>923</v>
      </c>
    </row>
    <row r="187" spans="1:3" x14ac:dyDescent="0.25">
      <c r="A187" s="265" t="s">
        <v>755</v>
      </c>
      <c r="B187" s="266" t="s">
        <v>743</v>
      </c>
      <c r="C187" s="265" t="s">
        <v>924</v>
      </c>
    </row>
    <row r="188" spans="1:3" x14ac:dyDescent="0.25">
      <c r="A188" s="265" t="s">
        <v>755</v>
      </c>
      <c r="B188" s="266" t="s">
        <v>743</v>
      </c>
      <c r="C188" s="265" t="s">
        <v>925</v>
      </c>
    </row>
    <row r="189" spans="1:3" x14ac:dyDescent="0.25">
      <c r="A189" s="265" t="s">
        <v>755</v>
      </c>
      <c r="B189" s="266" t="s">
        <v>743</v>
      </c>
      <c r="C189" s="265" t="s">
        <v>926</v>
      </c>
    </row>
    <row r="190" spans="1:3" x14ac:dyDescent="0.25">
      <c r="A190" s="265" t="s">
        <v>755</v>
      </c>
      <c r="B190" s="266" t="s">
        <v>743</v>
      </c>
      <c r="C190" s="265" t="s">
        <v>927</v>
      </c>
    </row>
    <row r="191" spans="1:3" x14ac:dyDescent="0.25">
      <c r="A191" s="265" t="s">
        <v>755</v>
      </c>
      <c r="B191" s="266" t="s">
        <v>743</v>
      </c>
      <c r="C191" s="265" t="s">
        <v>928</v>
      </c>
    </row>
    <row r="192" spans="1:3" x14ac:dyDescent="0.25">
      <c r="A192" s="265" t="s">
        <v>755</v>
      </c>
      <c r="B192" s="266" t="s">
        <v>743</v>
      </c>
      <c r="C192" s="265" t="s">
        <v>929</v>
      </c>
    </row>
    <row r="193" spans="1:3" x14ac:dyDescent="0.25">
      <c r="A193" s="265" t="s">
        <v>755</v>
      </c>
      <c r="B193" s="266" t="s">
        <v>743</v>
      </c>
      <c r="C193" s="265" t="s">
        <v>930</v>
      </c>
    </row>
    <row r="194" spans="1:3" x14ac:dyDescent="0.25">
      <c r="A194" s="265" t="s">
        <v>755</v>
      </c>
      <c r="B194" s="266" t="s">
        <v>743</v>
      </c>
      <c r="C194" s="265" t="s">
        <v>931</v>
      </c>
    </row>
    <row r="195" spans="1:3" x14ac:dyDescent="0.25">
      <c r="A195" s="265" t="s">
        <v>755</v>
      </c>
      <c r="B195" s="266" t="s">
        <v>743</v>
      </c>
      <c r="C195" s="265" t="s">
        <v>932</v>
      </c>
    </row>
    <row r="196" spans="1:3" x14ac:dyDescent="0.25">
      <c r="A196" s="265" t="s">
        <v>755</v>
      </c>
      <c r="B196" s="266" t="s">
        <v>743</v>
      </c>
      <c r="C196" s="265" t="s">
        <v>933</v>
      </c>
    </row>
    <row r="197" spans="1:3" x14ac:dyDescent="0.25">
      <c r="A197" s="265" t="s">
        <v>755</v>
      </c>
      <c r="B197" s="266" t="s">
        <v>743</v>
      </c>
      <c r="C197" s="265" t="s">
        <v>934</v>
      </c>
    </row>
    <row r="198" spans="1:3" x14ac:dyDescent="0.25">
      <c r="A198" s="265" t="s">
        <v>755</v>
      </c>
      <c r="B198" s="266" t="s">
        <v>743</v>
      </c>
      <c r="C198" s="265" t="s">
        <v>935</v>
      </c>
    </row>
    <row r="199" spans="1:3" x14ac:dyDescent="0.25">
      <c r="A199" s="265" t="s">
        <v>755</v>
      </c>
      <c r="B199" s="266" t="s">
        <v>743</v>
      </c>
      <c r="C199" s="265" t="s">
        <v>936</v>
      </c>
    </row>
    <row r="200" spans="1:3" x14ac:dyDescent="0.25">
      <c r="A200" s="265" t="s">
        <v>755</v>
      </c>
      <c r="B200" s="266" t="s">
        <v>743</v>
      </c>
      <c r="C200" s="265" t="s">
        <v>937</v>
      </c>
    </row>
    <row r="201" spans="1:3" x14ac:dyDescent="0.25">
      <c r="A201" s="265" t="s">
        <v>755</v>
      </c>
      <c r="B201" s="266" t="s">
        <v>743</v>
      </c>
      <c r="C201" s="265" t="s">
        <v>938</v>
      </c>
    </row>
    <row r="202" spans="1:3" x14ac:dyDescent="0.25">
      <c r="A202" s="265" t="s">
        <v>755</v>
      </c>
      <c r="B202" s="266" t="s">
        <v>743</v>
      </c>
      <c r="C202" s="265" t="s">
        <v>939</v>
      </c>
    </row>
    <row r="203" spans="1:3" x14ac:dyDescent="0.25">
      <c r="A203" s="265" t="s">
        <v>755</v>
      </c>
      <c r="B203" s="266" t="s">
        <v>743</v>
      </c>
      <c r="C203" s="265" t="s">
        <v>940</v>
      </c>
    </row>
    <row r="204" spans="1:3" x14ac:dyDescent="0.25">
      <c r="A204" s="265" t="s">
        <v>755</v>
      </c>
      <c r="B204" s="266" t="s">
        <v>743</v>
      </c>
      <c r="C204" s="265" t="s">
        <v>941</v>
      </c>
    </row>
    <row r="205" spans="1:3" x14ac:dyDescent="0.25">
      <c r="A205" s="265" t="s">
        <v>755</v>
      </c>
      <c r="B205" s="266" t="s">
        <v>743</v>
      </c>
      <c r="C205" s="265" t="s">
        <v>942</v>
      </c>
    </row>
    <row r="206" spans="1:3" x14ac:dyDescent="0.25">
      <c r="A206" s="265" t="s">
        <v>755</v>
      </c>
      <c r="B206" s="266" t="s">
        <v>743</v>
      </c>
      <c r="C206" s="265" t="s">
        <v>943</v>
      </c>
    </row>
    <row r="207" spans="1:3" x14ac:dyDescent="0.25">
      <c r="A207" s="265" t="s">
        <v>755</v>
      </c>
      <c r="B207" s="266" t="s">
        <v>743</v>
      </c>
      <c r="C207" s="265" t="s">
        <v>944</v>
      </c>
    </row>
    <row r="208" spans="1:3" x14ac:dyDescent="0.25">
      <c r="A208" s="265" t="s">
        <v>755</v>
      </c>
      <c r="B208" s="266" t="s">
        <v>743</v>
      </c>
      <c r="C208" s="265" t="s">
        <v>945</v>
      </c>
    </row>
    <row r="209" spans="1:3" x14ac:dyDescent="0.25">
      <c r="A209" s="265" t="s">
        <v>755</v>
      </c>
      <c r="B209" s="266" t="s">
        <v>743</v>
      </c>
      <c r="C209" s="265" t="s">
        <v>946</v>
      </c>
    </row>
    <row r="210" spans="1:3" x14ac:dyDescent="0.25">
      <c r="A210" s="265" t="s">
        <v>755</v>
      </c>
      <c r="B210" s="266" t="s">
        <v>743</v>
      </c>
      <c r="C210" s="265" t="s">
        <v>947</v>
      </c>
    </row>
    <row r="211" spans="1:3" x14ac:dyDescent="0.25">
      <c r="A211" s="265" t="s">
        <v>755</v>
      </c>
      <c r="B211" s="266" t="s">
        <v>743</v>
      </c>
      <c r="C211" s="265" t="s">
        <v>948</v>
      </c>
    </row>
    <row r="212" spans="1:3" x14ac:dyDescent="0.25">
      <c r="A212" s="265" t="s">
        <v>755</v>
      </c>
      <c r="B212" s="266" t="s">
        <v>743</v>
      </c>
      <c r="C212" s="265" t="s">
        <v>949</v>
      </c>
    </row>
    <row r="213" spans="1:3" x14ac:dyDescent="0.25">
      <c r="A213" s="265" t="s">
        <v>755</v>
      </c>
      <c r="B213" s="266" t="s">
        <v>743</v>
      </c>
      <c r="C213" s="265" t="s">
        <v>950</v>
      </c>
    </row>
    <row r="214" spans="1:3" x14ac:dyDescent="0.25">
      <c r="A214" s="265" t="s">
        <v>755</v>
      </c>
      <c r="B214" s="266" t="s">
        <v>743</v>
      </c>
      <c r="C214" s="265" t="s">
        <v>951</v>
      </c>
    </row>
    <row r="215" spans="1:3" x14ac:dyDescent="0.25">
      <c r="A215" s="265" t="s">
        <v>755</v>
      </c>
      <c r="B215" s="266" t="s">
        <v>743</v>
      </c>
      <c r="C215" s="265" t="s">
        <v>952</v>
      </c>
    </row>
    <row r="216" spans="1:3" x14ac:dyDescent="0.25">
      <c r="A216" s="265" t="s">
        <v>755</v>
      </c>
      <c r="B216" s="266" t="s">
        <v>743</v>
      </c>
      <c r="C216" s="265" t="s">
        <v>953</v>
      </c>
    </row>
    <row r="217" spans="1:3" x14ac:dyDescent="0.25">
      <c r="A217" s="265" t="s">
        <v>755</v>
      </c>
      <c r="B217" s="266" t="s">
        <v>743</v>
      </c>
      <c r="C217" s="265" t="s">
        <v>954</v>
      </c>
    </row>
    <row r="218" spans="1:3" x14ac:dyDescent="0.25">
      <c r="A218" s="265" t="s">
        <v>755</v>
      </c>
      <c r="B218" s="266" t="s">
        <v>743</v>
      </c>
      <c r="C218" s="265" t="s">
        <v>955</v>
      </c>
    </row>
    <row r="219" spans="1:3" x14ac:dyDescent="0.25">
      <c r="A219" s="265" t="s">
        <v>755</v>
      </c>
      <c r="B219" s="266" t="s">
        <v>743</v>
      </c>
      <c r="C219" s="265" t="s">
        <v>956</v>
      </c>
    </row>
    <row r="220" spans="1:3" x14ac:dyDescent="0.25">
      <c r="A220" s="265" t="s">
        <v>755</v>
      </c>
      <c r="B220" s="266" t="s">
        <v>743</v>
      </c>
      <c r="C220" s="265" t="s">
        <v>957</v>
      </c>
    </row>
    <row r="221" spans="1:3" x14ac:dyDescent="0.25">
      <c r="A221" s="265" t="s">
        <v>755</v>
      </c>
      <c r="B221" s="266" t="s">
        <v>743</v>
      </c>
      <c r="C221" s="265" t="s">
        <v>958</v>
      </c>
    </row>
    <row r="222" spans="1:3" x14ac:dyDescent="0.25">
      <c r="A222" s="265" t="s">
        <v>755</v>
      </c>
      <c r="B222" s="266" t="s">
        <v>743</v>
      </c>
      <c r="C222" s="265" t="s">
        <v>959</v>
      </c>
    </row>
    <row r="223" spans="1:3" x14ac:dyDescent="0.25">
      <c r="A223" s="265" t="s">
        <v>755</v>
      </c>
      <c r="B223" s="266" t="s">
        <v>743</v>
      </c>
      <c r="C223" s="265" t="s">
        <v>960</v>
      </c>
    </row>
    <row r="224" spans="1:3" x14ac:dyDescent="0.25">
      <c r="A224" s="265" t="s">
        <v>755</v>
      </c>
      <c r="B224" s="266" t="s">
        <v>743</v>
      </c>
      <c r="C224" s="265" t="s">
        <v>961</v>
      </c>
    </row>
    <row r="225" spans="1:3" x14ac:dyDescent="0.25">
      <c r="A225" s="265" t="s">
        <v>755</v>
      </c>
      <c r="B225" s="266" t="s">
        <v>743</v>
      </c>
      <c r="C225" s="265" t="s">
        <v>962</v>
      </c>
    </row>
    <row r="226" spans="1:3" x14ac:dyDescent="0.25">
      <c r="A226" s="265" t="s">
        <v>755</v>
      </c>
      <c r="B226" s="266" t="s">
        <v>743</v>
      </c>
      <c r="C226" s="265" t="s">
        <v>963</v>
      </c>
    </row>
    <row r="227" spans="1:3" x14ac:dyDescent="0.25">
      <c r="A227" s="265" t="s">
        <v>755</v>
      </c>
      <c r="B227" s="266" t="s">
        <v>743</v>
      </c>
      <c r="C227" s="265" t="s">
        <v>964</v>
      </c>
    </row>
    <row r="228" spans="1:3" x14ac:dyDescent="0.25">
      <c r="A228" s="265" t="s">
        <v>755</v>
      </c>
      <c r="B228" s="266" t="s">
        <v>743</v>
      </c>
      <c r="C228" s="265" t="s">
        <v>965</v>
      </c>
    </row>
    <row r="229" spans="1:3" x14ac:dyDescent="0.25">
      <c r="A229" s="265" t="s">
        <v>755</v>
      </c>
      <c r="B229" s="266" t="s">
        <v>743</v>
      </c>
      <c r="C229" s="265" t="s">
        <v>966</v>
      </c>
    </row>
    <row r="230" spans="1:3" x14ac:dyDescent="0.25">
      <c r="A230" s="265" t="s">
        <v>755</v>
      </c>
      <c r="B230" s="266" t="s">
        <v>743</v>
      </c>
      <c r="C230" s="265" t="s">
        <v>967</v>
      </c>
    </row>
    <row r="231" spans="1:3" x14ac:dyDescent="0.25">
      <c r="A231" s="265" t="s">
        <v>755</v>
      </c>
      <c r="B231" s="266" t="s">
        <v>743</v>
      </c>
      <c r="C231" s="265" t="s">
        <v>968</v>
      </c>
    </row>
    <row r="232" spans="1:3" x14ac:dyDescent="0.25">
      <c r="A232" s="265" t="s">
        <v>755</v>
      </c>
      <c r="B232" s="266" t="s">
        <v>743</v>
      </c>
      <c r="C232" s="265" t="s">
        <v>969</v>
      </c>
    </row>
    <row r="233" spans="1:3" x14ac:dyDescent="0.25">
      <c r="A233" s="265" t="s">
        <v>755</v>
      </c>
      <c r="B233" s="266" t="s">
        <v>743</v>
      </c>
      <c r="C233" s="265" t="s">
        <v>970</v>
      </c>
    </row>
    <row r="234" spans="1:3" x14ac:dyDescent="0.25">
      <c r="A234" s="265" t="s">
        <v>755</v>
      </c>
      <c r="B234" s="266" t="s">
        <v>743</v>
      </c>
      <c r="C234" s="265" t="s">
        <v>971</v>
      </c>
    </row>
    <row r="235" spans="1:3" x14ac:dyDescent="0.25">
      <c r="A235" s="265" t="s">
        <v>755</v>
      </c>
      <c r="B235" s="266" t="s">
        <v>743</v>
      </c>
      <c r="C235" s="265" t="s">
        <v>972</v>
      </c>
    </row>
    <row r="236" spans="1:3" x14ac:dyDescent="0.25">
      <c r="A236" s="265" t="s">
        <v>755</v>
      </c>
      <c r="B236" s="266" t="s">
        <v>743</v>
      </c>
      <c r="C236" s="265" t="s">
        <v>973</v>
      </c>
    </row>
    <row r="237" spans="1:3" x14ac:dyDescent="0.25">
      <c r="A237" s="265" t="s">
        <v>755</v>
      </c>
      <c r="B237" s="266" t="s">
        <v>743</v>
      </c>
      <c r="C237" s="265" t="s">
        <v>974</v>
      </c>
    </row>
    <row r="238" spans="1:3" x14ac:dyDescent="0.25">
      <c r="A238" s="265" t="s">
        <v>755</v>
      </c>
      <c r="B238" s="266" t="s">
        <v>743</v>
      </c>
      <c r="C238" s="265" t="s">
        <v>975</v>
      </c>
    </row>
    <row r="239" spans="1:3" x14ac:dyDescent="0.25">
      <c r="A239" s="265" t="s">
        <v>755</v>
      </c>
      <c r="B239" s="266" t="s">
        <v>743</v>
      </c>
      <c r="C239" s="265" t="s">
        <v>976</v>
      </c>
    </row>
    <row r="240" spans="1:3" x14ac:dyDescent="0.25">
      <c r="A240" s="265" t="s">
        <v>755</v>
      </c>
      <c r="B240" s="266" t="s">
        <v>743</v>
      </c>
      <c r="C240" s="265" t="s">
        <v>977</v>
      </c>
    </row>
    <row r="241" spans="1:3" x14ac:dyDescent="0.25">
      <c r="A241" s="265" t="s">
        <v>755</v>
      </c>
      <c r="B241" s="266" t="s">
        <v>743</v>
      </c>
      <c r="C241" s="265" t="s">
        <v>978</v>
      </c>
    </row>
    <row r="242" spans="1:3" x14ac:dyDescent="0.25">
      <c r="A242" s="265" t="s">
        <v>755</v>
      </c>
      <c r="B242" s="266" t="s">
        <v>743</v>
      </c>
      <c r="C242" s="265" t="s">
        <v>979</v>
      </c>
    </row>
    <row r="243" spans="1:3" x14ac:dyDescent="0.25">
      <c r="A243" s="265" t="s">
        <v>755</v>
      </c>
      <c r="B243" s="266" t="s">
        <v>743</v>
      </c>
      <c r="C243" s="265" t="s">
        <v>980</v>
      </c>
    </row>
    <row r="244" spans="1:3" x14ac:dyDescent="0.25">
      <c r="A244" s="265" t="s">
        <v>755</v>
      </c>
      <c r="B244" s="266" t="s">
        <v>743</v>
      </c>
      <c r="C244" s="265" t="s">
        <v>981</v>
      </c>
    </row>
    <row r="245" spans="1:3" x14ac:dyDescent="0.25">
      <c r="A245" s="265" t="s">
        <v>755</v>
      </c>
      <c r="B245" s="266" t="s">
        <v>743</v>
      </c>
      <c r="C245" s="265" t="s">
        <v>982</v>
      </c>
    </row>
    <row r="246" spans="1:3" x14ac:dyDescent="0.25">
      <c r="A246" s="265" t="s">
        <v>755</v>
      </c>
      <c r="B246" s="266" t="s">
        <v>743</v>
      </c>
      <c r="C246" s="265" t="s">
        <v>983</v>
      </c>
    </row>
    <row r="247" spans="1:3" x14ac:dyDescent="0.25">
      <c r="A247" s="265" t="s">
        <v>755</v>
      </c>
      <c r="B247" s="266" t="s">
        <v>743</v>
      </c>
      <c r="C247" s="265" t="s">
        <v>984</v>
      </c>
    </row>
    <row r="248" spans="1:3" x14ac:dyDescent="0.25">
      <c r="A248" s="265" t="s">
        <v>755</v>
      </c>
      <c r="B248" s="266" t="s">
        <v>743</v>
      </c>
      <c r="C248" s="265" t="s">
        <v>985</v>
      </c>
    </row>
    <row r="249" spans="1:3" x14ac:dyDescent="0.25">
      <c r="A249" s="265" t="s">
        <v>755</v>
      </c>
      <c r="B249" s="266" t="s">
        <v>743</v>
      </c>
      <c r="C249" s="265" t="s">
        <v>986</v>
      </c>
    </row>
    <row r="250" spans="1:3" x14ac:dyDescent="0.25">
      <c r="A250" s="265" t="s">
        <v>755</v>
      </c>
      <c r="B250" s="266" t="s">
        <v>743</v>
      </c>
      <c r="C250" s="265" t="s">
        <v>987</v>
      </c>
    </row>
    <row r="251" spans="1:3" x14ac:dyDescent="0.25">
      <c r="A251" s="272" t="s">
        <v>755</v>
      </c>
      <c r="B251" s="266" t="s">
        <v>743</v>
      </c>
      <c r="C251" s="272" t="s">
        <v>988</v>
      </c>
    </row>
    <row r="252" spans="1:3" x14ac:dyDescent="0.25">
      <c r="A252" s="265" t="s">
        <v>755</v>
      </c>
      <c r="B252" s="266" t="s">
        <v>743</v>
      </c>
      <c r="C252" s="266" t="s">
        <v>989</v>
      </c>
    </row>
    <row r="253" spans="1:3" x14ac:dyDescent="0.25">
      <c r="A253" s="265" t="s">
        <v>755</v>
      </c>
      <c r="B253" s="266" t="s">
        <v>743</v>
      </c>
      <c r="C253" s="269" t="s">
        <v>990</v>
      </c>
    </row>
    <row r="254" spans="1:3" x14ac:dyDescent="0.25">
      <c r="A254" s="265" t="s">
        <v>755</v>
      </c>
      <c r="B254" s="266" t="s">
        <v>743</v>
      </c>
      <c r="C254" s="265" t="s">
        <v>991</v>
      </c>
    </row>
    <row r="255" spans="1:3" x14ac:dyDescent="0.25">
      <c r="A255" s="265" t="s">
        <v>755</v>
      </c>
      <c r="B255" s="266" t="s">
        <v>743</v>
      </c>
      <c r="C255" s="265" t="s">
        <v>992</v>
      </c>
    </row>
    <row r="256" spans="1:3" x14ac:dyDescent="0.25">
      <c r="A256" s="265" t="s">
        <v>755</v>
      </c>
      <c r="B256" s="266" t="s">
        <v>743</v>
      </c>
      <c r="C256" s="265" t="s">
        <v>993</v>
      </c>
    </row>
    <row r="257" spans="1:3" x14ac:dyDescent="0.25">
      <c r="A257" s="265" t="s">
        <v>755</v>
      </c>
      <c r="B257" s="266" t="s">
        <v>743</v>
      </c>
      <c r="C257" s="265" t="s">
        <v>994</v>
      </c>
    </row>
    <row r="258" spans="1:3" x14ac:dyDescent="0.25">
      <c r="A258" s="265" t="s">
        <v>755</v>
      </c>
      <c r="B258" s="266" t="s">
        <v>743</v>
      </c>
      <c r="C258" s="265" t="s">
        <v>995</v>
      </c>
    </row>
    <row r="259" spans="1:3" x14ac:dyDescent="0.25">
      <c r="A259" s="265" t="s">
        <v>731</v>
      </c>
      <c r="B259" s="266" t="s">
        <v>743</v>
      </c>
      <c r="C259" s="272" t="s">
        <v>996</v>
      </c>
    </row>
    <row r="260" spans="1:3" x14ac:dyDescent="0.25">
      <c r="A260" s="265" t="s">
        <v>755</v>
      </c>
      <c r="B260" s="266" t="s">
        <v>743</v>
      </c>
      <c r="C260" s="265" t="s">
        <v>997</v>
      </c>
    </row>
    <row r="261" spans="1:3" x14ac:dyDescent="0.25">
      <c r="A261" s="265" t="s">
        <v>755</v>
      </c>
      <c r="B261" s="266" t="s">
        <v>743</v>
      </c>
      <c r="C261" s="265" t="s">
        <v>998</v>
      </c>
    </row>
    <row r="262" spans="1:3" x14ac:dyDescent="0.25">
      <c r="A262" s="265" t="s">
        <v>755</v>
      </c>
      <c r="B262" s="266" t="s">
        <v>743</v>
      </c>
      <c r="C262" s="265" t="s">
        <v>999</v>
      </c>
    </row>
    <row r="263" spans="1:3" x14ac:dyDescent="0.25">
      <c r="A263" s="265" t="s">
        <v>755</v>
      </c>
      <c r="B263" s="266" t="s">
        <v>743</v>
      </c>
      <c r="C263" s="265" t="s">
        <v>1000</v>
      </c>
    </row>
    <row r="264" spans="1:3" x14ac:dyDescent="0.25">
      <c r="A264" s="265" t="s">
        <v>755</v>
      </c>
      <c r="B264" s="266" t="s">
        <v>743</v>
      </c>
      <c r="C264" s="265" t="s">
        <v>1001</v>
      </c>
    </row>
    <row r="265" spans="1:3" x14ac:dyDescent="0.25">
      <c r="A265" s="265" t="s">
        <v>755</v>
      </c>
      <c r="B265" s="266" t="s">
        <v>743</v>
      </c>
      <c r="C265" s="265" t="s">
        <v>1002</v>
      </c>
    </row>
    <row r="266" spans="1:3" x14ac:dyDescent="0.25">
      <c r="A266" s="265" t="s">
        <v>755</v>
      </c>
      <c r="B266" s="266" t="s">
        <v>743</v>
      </c>
      <c r="C266" s="265" t="s">
        <v>1003</v>
      </c>
    </row>
    <row r="267" spans="1:3" x14ac:dyDescent="0.25">
      <c r="A267" s="265" t="s">
        <v>755</v>
      </c>
      <c r="B267" s="266" t="s">
        <v>743</v>
      </c>
      <c r="C267" s="265" t="s">
        <v>1004</v>
      </c>
    </row>
    <row r="268" spans="1:3" x14ac:dyDescent="0.25">
      <c r="A268" s="265" t="s">
        <v>755</v>
      </c>
      <c r="B268" s="266" t="s">
        <v>743</v>
      </c>
      <c r="C268" s="265" t="s">
        <v>1005</v>
      </c>
    </row>
    <row r="269" spans="1:3" x14ac:dyDescent="0.25">
      <c r="A269" s="265" t="s">
        <v>755</v>
      </c>
      <c r="B269" s="266" t="s">
        <v>743</v>
      </c>
      <c r="C269" s="270" t="s">
        <v>1006</v>
      </c>
    </row>
    <row r="270" spans="1:3" x14ac:dyDescent="0.25">
      <c r="A270" s="265" t="s">
        <v>755</v>
      </c>
      <c r="B270" s="266" t="s">
        <v>743</v>
      </c>
      <c r="C270" s="265" t="s">
        <v>1007</v>
      </c>
    </row>
    <row r="271" spans="1:3" x14ac:dyDescent="0.25">
      <c r="A271" s="265" t="s">
        <v>755</v>
      </c>
      <c r="B271" s="266" t="s">
        <v>743</v>
      </c>
      <c r="C271" s="265" t="s">
        <v>1008</v>
      </c>
    </row>
    <row r="272" spans="1:3" x14ac:dyDescent="0.25">
      <c r="A272" s="265" t="s">
        <v>755</v>
      </c>
      <c r="B272" s="266" t="s">
        <v>743</v>
      </c>
      <c r="C272" s="265" t="s">
        <v>1009</v>
      </c>
    </row>
    <row r="273" spans="1:3" x14ac:dyDescent="0.25">
      <c r="A273" s="265" t="s">
        <v>755</v>
      </c>
      <c r="B273" s="266" t="s">
        <v>743</v>
      </c>
      <c r="C273" s="265" t="s">
        <v>1010</v>
      </c>
    </row>
    <row r="274" spans="1:3" x14ac:dyDescent="0.25">
      <c r="A274" s="265" t="s">
        <v>755</v>
      </c>
      <c r="B274" s="266" t="s">
        <v>743</v>
      </c>
      <c r="C274" s="265" t="s">
        <v>1011</v>
      </c>
    </row>
    <row r="275" spans="1:3" x14ac:dyDescent="0.25">
      <c r="A275" s="265" t="s">
        <v>755</v>
      </c>
      <c r="B275" s="266" t="s">
        <v>743</v>
      </c>
      <c r="C275" s="265" t="s">
        <v>1012</v>
      </c>
    </row>
    <row r="276" spans="1:3" x14ac:dyDescent="0.25">
      <c r="A276" s="265" t="s">
        <v>755</v>
      </c>
      <c r="B276" s="266" t="s">
        <v>743</v>
      </c>
      <c r="C276" s="265" t="s">
        <v>1013</v>
      </c>
    </row>
    <row r="277" spans="1:3" x14ac:dyDescent="0.25">
      <c r="A277" s="265" t="s">
        <v>755</v>
      </c>
      <c r="B277" s="266" t="s">
        <v>743</v>
      </c>
      <c r="C277" s="265" t="s">
        <v>1014</v>
      </c>
    </row>
    <row r="278" spans="1:3" x14ac:dyDescent="0.25">
      <c r="A278" s="265" t="s">
        <v>755</v>
      </c>
      <c r="B278" s="266" t="s">
        <v>743</v>
      </c>
      <c r="C278" s="265" t="s">
        <v>1015</v>
      </c>
    </row>
    <row r="279" spans="1:3" x14ac:dyDescent="0.25">
      <c r="A279" s="265" t="s">
        <v>755</v>
      </c>
      <c r="B279" s="266" t="s">
        <v>743</v>
      </c>
      <c r="C279" s="265" t="s">
        <v>1016</v>
      </c>
    </row>
    <row r="280" spans="1:3" x14ac:dyDescent="0.25">
      <c r="A280" s="265" t="s">
        <v>755</v>
      </c>
      <c r="B280" s="266" t="s">
        <v>743</v>
      </c>
      <c r="C280" s="265" t="s">
        <v>1017</v>
      </c>
    </row>
    <row r="281" spans="1:3" x14ac:dyDescent="0.25">
      <c r="A281" s="265" t="s">
        <v>755</v>
      </c>
      <c r="B281" s="266" t="s">
        <v>743</v>
      </c>
      <c r="C281" s="265" t="s">
        <v>1018</v>
      </c>
    </row>
    <row r="282" spans="1:3" x14ac:dyDescent="0.25">
      <c r="A282" s="265" t="s">
        <v>755</v>
      </c>
      <c r="B282" s="266" t="s">
        <v>743</v>
      </c>
      <c r="C282" s="265" t="s">
        <v>1019</v>
      </c>
    </row>
    <row r="283" spans="1:3" x14ac:dyDescent="0.25">
      <c r="A283" s="265" t="s">
        <v>755</v>
      </c>
      <c r="B283" s="266" t="s">
        <v>743</v>
      </c>
      <c r="C283" s="265" t="s">
        <v>1020</v>
      </c>
    </row>
    <row r="284" spans="1:3" x14ac:dyDescent="0.25">
      <c r="A284" s="265" t="s">
        <v>755</v>
      </c>
      <c r="B284" s="266" t="s">
        <v>743</v>
      </c>
      <c r="C284" s="265" t="s">
        <v>1021</v>
      </c>
    </row>
    <row r="285" spans="1:3" x14ac:dyDescent="0.25">
      <c r="A285" s="265" t="s">
        <v>755</v>
      </c>
      <c r="B285" s="266" t="s">
        <v>743</v>
      </c>
      <c r="C285" s="265" t="s">
        <v>1022</v>
      </c>
    </row>
    <row r="286" spans="1:3" x14ac:dyDescent="0.25">
      <c r="A286" s="265" t="s">
        <v>755</v>
      </c>
      <c r="B286" s="266" t="s">
        <v>743</v>
      </c>
      <c r="C286" s="265" t="s">
        <v>1023</v>
      </c>
    </row>
    <row r="287" spans="1:3" x14ac:dyDescent="0.25">
      <c r="A287" s="265" t="s">
        <v>755</v>
      </c>
      <c r="B287" s="266" t="s">
        <v>743</v>
      </c>
      <c r="C287" s="265" t="s">
        <v>1024</v>
      </c>
    </row>
    <row r="288" spans="1:3" x14ac:dyDescent="0.25">
      <c r="A288" s="265" t="s">
        <v>755</v>
      </c>
      <c r="B288" s="266" t="s">
        <v>743</v>
      </c>
      <c r="C288" s="265" t="s">
        <v>1025</v>
      </c>
    </row>
    <row r="289" spans="1:3" x14ac:dyDescent="0.25">
      <c r="A289" s="265" t="s">
        <v>755</v>
      </c>
      <c r="B289" s="266" t="s">
        <v>743</v>
      </c>
      <c r="C289" s="265" t="s">
        <v>1026</v>
      </c>
    </row>
    <row r="290" spans="1:3" x14ac:dyDescent="0.25">
      <c r="A290" s="265" t="s">
        <v>755</v>
      </c>
      <c r="B290" s="266" t="s">
        <v>743</v>
      </c>
      <c r="C290" s="265" t="s">
        <v>1027</v>
      </c>
    </row>
    <row r="291" spans="1:3" x14ac:dyDescent="0.25">
      <c r="A291" s="265" t="s">
        <v>755</v>
      </c>
      <c r="B291" s="266" t="s">
        <v>743</v>
      </c>
      <c r="C291" s="265" t="s">
        <v>1028</v>
      </c>
    </row>
    <row r="292" spans="1:3" x14ac:dyDescent="0.25">
      <c r="A292" s="265" t="s">
        <v>755</v>
      </c>
      <c r="B292" s="266" t="s">
        <v>743</v>
      </c>
      <c r="C292" s="265" t="s">
        <v>1029</v>
      </c>
    </row>
    <row r="293" spans="1:3" x14ac:dyDescent="0.25">
      <c r="A293" s="265" t="s">
        <v>755</v>
      </c>
      <c r="B293" s="266" t="s">
        <v>743</v>
      </c>
      <c r="C293" s="265" t="s">
        <v>1030</v>
      </c>
    </row>
    <row r="294" spans="1:3" x14ac:dyDescent="0.25">
      <c r="A294" s="265" t="s">
        <v>755</v>
      </c>
      <c r="B294" s="266" t="s">
        <v>743</v>
      </c>
      <c r="C294" s="265" t="s">
        <v>1031</v>
      </c>
    </row>
    <row r="295" spans="1:3" x14ac:dyDescent="0.25">
      <c r="A295" s="265" t="s">
        <v>755</v>
      </c>
      <c r="B295" s="266" t="s">
        <v>743</v>
      </c>
      <c r="C295" s="265" t="s">
        <v>1032</v>
      </c>
    </row>
    <row r="296" spans="1:3" x14ac:dyDescent="0.25">
      <c r="A296" s="265" t="s">
        <v>755</v>
      </c>
      <c r="B296" s="266" t="s">
        <v>743</v>
      </c>
      <c r="C296" s="265" t="s">
        <v>1033</v>
      </c>
    </row>
    <row r="297" spans="1:3" x14ac:dyDescent="0.25">
      <c r="A297" s="265" t="s">
        <v>755</v>
      </c>
      <c r="B297" s="266" t="s">
        <v>743</v>
      </c>
      <c r="C297" s="265" t="s">
        <v>1034</v>
      </c>
    </row>
    <row r="298" spans="1:3" x14ac:dyDescent="0.25">
      <c r="A298" s="265" t="s">
        <v>755</v>
      </c>
      <c r="B298" s="266" t="s">
        <v>743</v>
      </c>
      <c r="C298" s="265" t="s">
        <v>1035</v>
      </c>
    </row>
    <row r="299" spans="1:3" x14ac:dyDescent="0.25">
      <c r="A299" s="265" t="s">
        <v>755</v>
      </c>
      <c r="B299" s="266" t="s">
        <v>743</v>
      </c>
      <c r="C299" s="265" t="s">
        <v>1036</v>
      </c>
    </row>
    <row r="300" spans="1:3" x14ac:dyDescent="0.25">
      <c r="A300" s="265" t="s">
        <v>755</v>
      </c>
      <c r="B300" s="266" t="s">
        <v>743</v>
      </c>
      <c r="C300" s="265" t="s">
        <v>1037</v>
      </c>
    </row>
    <row r="301" spans="1:3" x14ac:dyDescent="0.25">
      <c r="A301" s="265" t="s">
        <v>731</v>
      </c>
      <c r="B301" s="266" t="s">
        <v>743</v>
      </c>
      <c r="C301" s="265" t="s">
        <v>1038</v>
      </c>
    </row>
    <row r="302" spans="1:3" x14ac:dyDescent="0.25">
      <c r="A302" s="265" t="s">
        <v>731</v>
      </c>
      <c r="B302" s="266" t="s">
        <v>743</v>
      </c>
      <c r="C302" s="265" t="s">
        <v>1039</v>
      </c>
    </row>
    <row r="303" spans="1:3" x14ac:dyDescent="0.25">
      <c r="A303" s="265" t="s">
        <v>731</v>
      </c>
      <c r="B303" s="266" t="s">
        <v>743</v>
      </c>
      <c r="C303" s="265" t="s">
        <v>1040</v>
      </c>
    </row>
    <row r="304" spans="1:3" x14ac:dyDescent="0.25">
      <c r="A304" s="265" t="s">
        <v>892</v>
      </c>
      <c r="B304" s="266" t="s">
        <v>743</v>
      </c>
      <c r="C304" s="265" t="s">
        <v>1041</v>
      </c>
    </row>
    <row r="305" spans="1:3" x14ac:dyDescent="0.25">
      <c r="A305" s="265" t="s">
        <v>731</v>
      </c>
      <c r="B305" s="266" t="s">
        <v>743</v>
      </c>
      <c r="C305" s="265" t="s">
        <v>1042</v>
      </c>
    </row>
    <row r="306" spans="1:3" x14ac:dyDescent="0.25">
      <c r="A306" s="265" t="s">
        <v>731</v>
      </c>
      <c r="B306" s="266" t="s">
        <v>743</v>
      </c>
      <c r="C306" s="265" t="s">
        <v>1043</v>
      </c>
    </row>
    <row r="307" spans="1:3" x14ac:dyDescent="0.25">
      <c r="A307" s="265" t="s">
        <v>731</v>
      </c>
      <c r="B307" s="266" t="s">
        <v>743</v>
      </c>
      <c r="C307" s="265" t="s">
        <v>1044</v>
      </c>
    </row>
    <row r="308" spans="1:3" x14ac:dyDescent="0.25">
      <c r="A308" s="265" t="s">
        <v>731</v>
      </c>
      <c r="B308" s="266" t="s">
        <v>743</v>
      </c>
      <c r="C308" s="265" t="s">
        <v>1045</v>
      </c>
    </row>
    <row r="309" spans="1:3" x14ac:dyDescent="0.25">
      <c r="A309" s="265" t="s">
        <v>731</v>
      </c>
      <c r="B309" s="266" t="s">
        <v>746</v>
      </c>
      <c r="C309" s="265" t="s">
        <v>1046</v>
      </c>
    </row>
    <row r="310" spans="1:3" x14ac:dyDescent="0.25">
      <c r="A310" s="265" t="s">
        <v>731</v>
      </c>
      <c r="B310" s="266" t="s">
        <v>746</v>
      </c>
      <c r="C310" s="265" t="s">
        <v>1047</v>
      </c>
    </row>
    <row r="311" spans="1:3" x14ac:dyDescent="0.25">
      <c r="A311" s="265" t="s">
        <v>731</v>
      </c>
      <c r="B311" s="266" t="s">
        <v>746</v>
      </c>
      <c r="C311" s="265" t="s">
        <v>1048</v>
      </c>
    </row>
    <row r="312" spans="1:3" x14ac:dyDescent="0.25">
      <c r="A312" s="265" t="s">
        <v>731</v>
      </c>
      <c r="B312" s="266" t="s">
        <v>746</v>
      </c>
      <c r="C312" s="265" t="s">
        <v>1049</v>
      </c>
    </row>
    <row r="313" spans="1:3" x14ac:dyDescent="0.25">
      <c r="A313" s="265" t="s">
        <v>731</v>
      </c>
      <c r="B313" s="266" t="s">
        <v>746</v>
      </c>
      <c r="C313" s="265" t="s">
        <v>1050</v>
      </c>
    </row>
    <row r="314" spans="1:3" x14ac:dyDescent="0.25">
      <c r="A314" s="265" t="s">
        <v>731</v>
      </c>
      <c r="B314" s="266" t="s">
        <v>746</v>
      </c>
      <c r="C314" s="265" t="s">
        <v>1051</v>
      </c>
    </row>
    <row r="315" spans="1:3" x14ac:dyDescent="0.25">
      <c r="A315" s="265" t="s">
        <v>731</v>
      </c>
      <c r="B315" s="266" t="s">
        <v>746</v>
      </c>
      <c r="C315" s="265" t="s">
        <v>1052</v>
      </c>
    </row>
    <row r="316" spans="1:3" x14ac:dyDescent="0.25">
      <c r="A316" s="265" t="s">
        <v>731</v>
      </c>
      <c r="B316" s="266" t="s">
        <v>748</v>
      </c>
      <c r="C316" s="265" t="s">
        <v>1053</v>
      </c>
    </row>
    <row r="317" spans="1:3" x14ac:dyDescent="0.25">
      <c r="A317" s="265" t="s">
        <v>731</v>
      </c>
      <c r="B317" s="266" t="s">
        <v>750</v>
      </c>
      <c r="C317" s="265" t="s">
        <v>1054</v>
      </c>
    </row>
    <row r="318" spans="1:3" x14ac:dyDescent="0.25">
      <c r="A318" s="265" t="s">
        <v>731</v>
      </c>
      <c r="B318" s="266" t="s">
        <v>750</v>
      </c>
      <c r="C318" s="265" t="s">
        <v>1055</v>
      </c>
    </row>
    <row r="319" spans="1:3" x14ac:dyDescent="0.25">
      <c r="A319" s="265" t="s">
        <v>731</v>
      </c>
      <c r="B319" s="266" t="s">
        <v>750</v>
      </c>
      <c r="C319" s="265" t="s">
        <v>1056</v>
      </c>
    </row>
    <row r="320" spans="1:3" x14ac:dyDescent="0.25">
      <c r="A320" s="265" t="s">
        <v>731</v>
      </c>
      <c r="B320" s="266" t="s">
        <v>750</v>
      </c>
      <c r="C320" s="265" t="s">
        <v>1057</v>
      </c>
    </row>
    <row r="321" spans="1:3" x14ac:dyDescent="0.25">
      <c r="A321" s="265" t="s">
        <v>731</v>
      </c>
      <c r="B321" s="266" t="s">
        <v>750</v>
      </c>
      <c r="C321" s="265" t="s">
        <v>1058</v>
      </c>
    </row>
    <row r="322" spans="1:3" x14ac:dyDescent="0.25">
      <c r="A322" s="265" t="s">
        <v>731</v>
      </c>
      <c r="B322" s="266" t="s">
        <v>750</v>
      </c>
      <c r="C322" s="265" t="s">
        <v>1059</v>
      </c>
    </row>
    <row r="323" spans="1:3" x14ac:dyDescent="0.25">
      <c r="A323" s="265" t="s">
        <v>731</v>
      </c>
      <c r="B323" s="266" t="s">
        <v>750</v>
      </c>
      <c r="C323" s="265" t="s">
        <v>1060</v>
      </c>
    </row>
    <row r="324" spans="1:3" x14ac:dyDescent="0.25">
      <c r="A324" s="265" t="s">
        <v>731</v>
      </c>
      <c r="B324" s="266" t="s">
        <v>750</v>
      </c>
      <c r="C324" s="265" t="s">
        <v>1061</v>
      </c>
    </row>
    <row r="325" spans="1:3" x14ac:dyDescent="0.25">
      <c r="A325" s="265" t="s">
        <v>731</v>
      </c>
      <c r="B325" s="266" t="s">
        <v>750</v>
      </c>
      <c r="C325" s="269" t="s">
        <v>1062</v>
      </c>
    </row>
    <row r="326" spans="1:3" x14ac:dyDescent="0.25">
      <c r="A326" s="265" t="s">
        <v>731</v>
      </c>
      <c r="B326" s="266" t="s">
        <v>750</v>
      </c>
      <c r="C326" s="265" t="s">
        <v>1063</v>
      </c>
    </row>
    <row r="327" spans="1:3" x14ac:dyDescent="0.25">
      <c r="A327" s="265" t="s">
        <v>731</v>
      </c>
      <c r="B327" s="266" t="s">
        <v>750</v>
      </c>
      <c r="C327" s="265" t="s">
        <v>1064</v>
      </c>
    </row>
    <row r="328" spans="1:3" x14ac:dyDescent="0.25">
      <c r="A328" s="265" t="s">
        <v>731</v>
      </c>
      <c r="B328" s="266" t="s">
        <v>750</v>
      </c>
      <c r="C328" s="265" t="s">
        <v>1065</v>
      </c>
    </row>
    <row r="329" spans="1:3" x14ac:dyDescent="0.25">
      <c r="A329" s="265" t="s">
        <v>731</v>
      </c>
      <c r="B329" s="266" t="s">
        <v>750</v>
      </c>
      <c r="C329" s="265" t="s">
        <v>1066</v>
      </c>
    </row>
    <row r="330" spans="1:3" x14ac:dyDescent="0.25">
      <c r="A330" s="265" t="s">
        <v>731</v>
      </c>
      <c r="B330" s="266" t="s">
        <v>750</v>
      </c>
      <c r="C330" s="265" t="s">
        <v>1067</v>
      </c>
    </row>
    <row r="331" spans="1:3" x14ac:dyDescent="0.25">
      <c r="A331" s="265" t="s">
        <v>731</v>
      </c>
      <c r="B331" s="266" t="s">
        <v>750</v>
      </c>
      <c r="C331" s="265" t="s">
        <v>1068</v>
      </c>
    </row>
    <row r="332" spans="1:3" x14ac:dyDescent="0.25">
      <c r="A332" s="265" t="s">
        <v>731</v>
      </c>
      <c r="B332" s="266" t="s">
        <v>750</v>
      </c>
      <c r="C332" s="269" t="s">
        <v>1069</v>
      </c>
    </row>
    <row r="333" spans="1:3" x14ac:dyDescent="0.25">
      <c r="A333" s="265" t="s">
        <v>731</v>
      </c>
      <c r="B333" s="266" t="s">
        <v>750</v>
      </c>
      <c r="C333" s="265" t="s">
        <v>1070</v>
      </c>
    </row>
    <row r="334" spans="1:3" x14ac:dyDescent="0.25">
      <c r="A334" s="265" t="s">
        <v>731</v>
      </c>
      <c r="B334" s="266" t="s">
        <v>750</v>
      </c>
      <c r="C334" s="265" t="s">
        <v>1071</v>
      </c>
    </row>
    <row r="335" spans="1:3" x14ac:dyDescent="0.25">
      <c r="A335" s="265" t="s">
        <v>731</v>
      </c>
      <c r="B335" s="266" t="s">
        <v>750</v>
      </c>
      <c r="C335" s="265" t="s">
        <v>1072</v>
      </c>
    </row>
    <row r="336" spans="1:3" x14ac:dyDescent="0.25">
      <c r="A336" s="265" t="s">
        <v>731</v>
      </c>
      <c r="B336" s="266" t="s">
        <v>750</v>
      </c>
      <c r="C336" s="265" t="s">
        <v>1073</v>
      </c>
    </row>
    <row r="337" spans="1:3" x14ac:dyDescent="0.25">
      <c r="A337" s="265" t="s">
        <v>731</v>
      </c>
      <c r="B337" s="266" t="s">
        <v>750</v>
      </c>
      <c r="C337" s="265" t="s">
        <v>1074</v>
      </c>
    </row>
    <row r="338" spans="1:3" x14ac:dyDescent="0.25">
      <c r="A338" s="265" t="s">
        <v>731</v>
      </c>
      <c r="B338" s="266" t="s">
        <v>750</v>
      </c>
      <c r="C338" s="265" t="s">
        <v>1075</v>
      </c>
    </row>
    <row r="339" spans="1:3" x14ac:dyDescent="0.25">
      <c r="A339" s="265" t="s">
        <v>731</v>
      </c>
      <c r="B339" s="266" t="s">
        <v>750</v>
      </c>
      <c r="C339" s="265" t="s">
        <v>1076</v>
      </c>
    </row>
    <row r="340" spans="1:3" x14ac:dyDescent="0.25">
      <c r="A340" s="265" t="s">
        <v>731</v>
      </c>
      <c r="B340" s="266" t="s">
        <v>750</v>
      </c>
      <c r="C340" s="265" t="s">
        <v>1077</v>
      </c>
    </row>
    <row r="341" spans="1:3" x14ac:dyDescent="0.25">
      <c r="A341" s="265" t="s">
        <v>731</v>
      </c>
      <c r="B341" s="266" t="s">
        <v>750</v>
      </c>
      <c r="C341" s="265" t="s">
        <v>1078</v>
      </c>
    </row>
    <row r="342" spans="1:3" x14ac:dyDescent="0.25">
      <c r="A342" s="265" t="s">
        <v>731</v>
      </c>
      <c r="B342" s="266" t="s">
        <v>750</v>
      </c>
      <c r="C342" s="265" t="s">
        <v>1079</v>
      </c>
    </row>
    <row r="343" spans="1:3" x14ac:dyDescent="0.25">
      <c r="A343" s="265" t="s">
        <v>731</v>
      </c>
      <c r="B343" s="266" t="s">
        <v>750</v>
      </c>
      <c r="C343" s="265" t="s">
        <v>1080</v>
      </c>
    </row>
    <row r="344" spans="1:3" x14ac:dyDescent="0.25">
      <c r="A344" s="265" t="s">
        <v>731</v>
      </c>
      <c r="B344" s="266" t="s">
        <v>750</v>
      </c>
      <c r="C344" s="265" t="s">
        <v>1081</v>
      </c>
    </row>
    <row r="345" spans="1:3" x14ac:dyDescent="0.25">
      <c r="A345" s="265" t="s">
        <v>731</v>
      </c>
      <c r="B345" s="266" t="s">
        <v>750</v>
      </c>
      <c r="C345" s="265" t="s">
        <v>1082</v>
      </c>
    </row>
    <row r="346" spans="1:3" x14ac:dyDescent="0.25">
      <c r="A346" s="265" t="s">
        <v>731</v>
      </c>
      <c r="B346" s="266" t="s">
        <v>750</v>
      </c>
      <c r="C346" s="265" t="s">
        <v>1083</v>
      </c>
    </row>
    <row r="347" spans="1:3" x14ac:dyDescent="0.25">
      <c r="A347" s="265" t="s">
        <v>731</v>
      </c>
      <c r="B347" s="266" t="s">
        <v>750</v>
      </c>
      <c r="C347" s="265" t="s">
        <v>1084</v>
      </c>
    </row>
    <row r="348" spans="1:3" x14ac:dyDescent="0.25">
      <c r="A348" s="265" t="s">
        <v>731</v>
      </c>
      <c r="B348" s="266" t="s">
        <v>750</v>
      </c>
      <c r="C348" s="265" t="s">
        <v>1085</v>
      </c>
    </row>
    <row r="349" spans="1:3" x14ac:dyDescent="0.25">
      <c r="A349" s="265" t="s">
        <v>731</v>
      </c>
      <c r="B349" s="266" t="s">
        <v>750</v>
      </c>
      <c r="C349" s="269" t="s">
        <v>1086</v>
      </c>
    </row>
    <row r="350" spans="1:3" x14ac:dyDescent="0.25">
      <c r="A350" s="265" t="s">
        <v>731</v>
      </c>
      <c r="B350" s="266" t="s">
        <v>750</v>
      </c>
      <c r="C350" s="269" t="s">
        <v>1087</v>
      </c>
    </row>
    <row r="351" spans="1:3" x14ac:dyDescent="0.25">
      <c r="A351" s="265" t="s">
        <v>731</v>
      </c>
      <c r="B351" s="266" t="s">
        <v>750</v>
      </c>
      <c r="C351" s="269" t="s">
        <v>1088</v>
      </c>
    </row>
    <row r="352" spans="1:3" x14ac:dyDescent="0.25">
      <c r="A352" s="265" t="s">
        <v>731</v>
      </c>
      <c r="B352" s="266" t="s">
        <v>750</v>
      </c>
      <c r="C352" s="265" t="s">
        <v>1089</v>
      </c>
    </row>
    <row r="353" spans="1:3" x14ac:dyDescent="0.25">
      <c r="A353" s="265" t="s">
        <v>731</v>
      </c>
      <c r="B353" s="266" t="s">
        <v>750</v>
      </c>
      <c r="C353" s="265" t="s">
        <v>1090</v>
      </c>
    </row>
    <row r="354" spans="1:3" x14ac:dyDescent="0.25">
      <c r="A354" s="265" t="s">
        <v>731</v>
      </c>
      <c r="B354" s="266" t="s">
        <v>750</v>
      </c>
      <c r="C354" s="265" t="s">
        <v>1091</v>
      </c>
    </row>
    <row r="355" spans="1:3" x14ac:dyDescent="0.25">
      <c r="A355" s="265" t="s">
        <v>731</v>
      </c>
      <c r="B355" s="266" t="s">
        <v>750</v>
      </c>
      <c r="C355" s="265" t="s">
        <v>1092</v>
      </c>
    </row>
    <row r="356" spans="1:3" x14ac:dyDescent="0.25">
      <c r="A356" s="265" t="s">
        <v>731</v>
      </c>
      <c r="B356" s="266" t="s">
        <v>750</v>
      </c>
      <c r="C356" s="265" t="s">
        <v>1093</v>
      </c>
    </row>
    <row r="357" spans="1:3" x14ac:dyDescent="0.25">
      <c r="A357" s="265" t="s">
        <v>731</v>
      </c>
      <c r="B357" s="266" t="s">
        <v>750</v>
      </c>
      <c r="C357" s="265" t="s">
        <v>1094</v>
      </c>
    </row>
    <row r="358" spans="1:3" x14ac:dyDescent="0.25">
      <c r="A358" s="265" t="s">
        <v>731</v>
      </c>
      <c r="B358" s="266" t="s">
        <v>750</v>
      </c>
      <c r="C358" s="265" t="s">
        <v>1095</v>
      </c>
    </row>
    <row r="359" spans="1:3" x14ac:dyDescent="0.25">
      <c r="A359" s="265" t="s">
        <v>731</v>
      </c>
      <c r="B359" s="266" t="s">
        <v>750</v>
      </c>
      <c r="C359" s="269" t="s">
        <v>1096</v>
      </c>
    </row>
    <row r="360" spans="1:3" x14ac:dyDescent="0.25">
      <c r="A360" s="265" t="s">
        <v>731</v>
      </c>
      <c r="B360" s="266" t="s">
        <v>750</v>
      </c>
      <c r="C360" s="265" t="s">
        <v>1097</v>
      </c>
    </row>
    <row r="361" spans="1:3" x14ac:dyDescent="0.25">
      <c r="A361" s="265" t="s">
        <v>731</v>
      </c>
      <c r="B361" s="266" t="s">
        <v>750</v>
      </c>
      <c r="C361" s="265" t="s">
        <v>1098</v>
      </c>
    </row>
    <row r="362" spans="1:3" x14ac:dyDescent="0.25">
      <c r="A362" s="265" t="s">
        <v>731</v>
      </c>
      <c r="B362" s="266" t="s">
        <v>750</v>
      </c>
      <c r="C362" s="265" t="s">
        <v>1099</v>
      </c>
    </row>
    <row r="363" spans="1:3" x14ac:dyDescent="0.25">
      <c r="A363" s="265" t="s">
        <v>731</v>
      </c>
      <c r="B363" s="266" t="s">
        <v>750</v>
      </c>
      <c r="C363" s="265" t="s">
        <v>1100</v>
      </c>
    </row>
    <row r="364" spans="1:3" x14ac:dyDescent="0.25">
      <c r="A364" s="265" t="s">
        <v>731</v>
      </c>
      <c r="B364" s="266" t="s">
        <v>750</v>
      </c>
      <c r="C364" s="265" t="s">
        <v>1101</v>
      </c>
    </row>
    <row r="365" spans="1:3" x14ac:dyDescent="0.25">
      <c r="A365" s="265" t="s">
        <v>731</v>
      </c>
      <c r="B365" s="266" t="s">
        <v>750</v>
      </c>
      <c r="C365" s="265" t="s">
        <v>1102</v>
      </c>
    </row>
    <row r="366" spans="1:3" x14ac:dyDescent="0.25">
      <c r="A366" s="265" t="s">
        <v>731</v>
      </c>
      <c r="B366" s="266" t="s">
        <v>750</v>
      </c>
      <c r="C366" s="265" t="s">
        <v>1103</v>
      </c>
    </row>
    <row r="367" spans="1:3" x14ac:dyDescent="0.25">
      <c r="A367" s="265" t="s">
        <v>731</v>
      </c>
      <c r="B367" s="266" t="s">
        <v>750</v>
      </c>
      <c r="C367" s="265" t="s">
        <v>1104</v>
      </c>
    </row>
    <row r="368" spans="1:3" x14ac:dyDescent="0.25">
      <c r="A368" s="265" t="s">
        <v>731</v>
      </c>
      <c r="B368" s="266" t="s">
        <v>750</v>
      </c>
      <c r="C368" s="265" t="s">
        <v>1105</v>
      </c>
    </row>
  </sheetData>
  <sheetProtection algorithmName="SHA-512" hashValue="1qe5FOY7J/eJ0H65v8YHIXQforINk2tB6VrRHCRFe6U9kMAgNNJHxiAdxVKLf5kLYvYK8nSdXLjPYukSNSsYuQ==" saltValue="DVudb03rHMfN4tRvQdNhog==" spinCount="100000" sheet="1" objects="1" scenarios="1"/>
  <pageMargins left="0.511811024" right="0.511811024" top="0.78740157499999996" bottom="0.78740157499999996" header="0.31496062000000002" footer="0.31496062000000002"/>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Flow_SignoffStatus xmlns="d237e1cb-b423-4f78-bee9-d36b9b38daee" xsi:nil="true"/>
    <TaxCatchAll xmlns="e73622c4-136b-4675-95da-e5d26a46cb91" xsi:nil="true"/>
    <lcf76f155ced4ddcb4097134ff3c332f xmlns="d237e1cb-b423-4f78-bee9-d36b9b38daee">
      <Terms xmlns="http://schemas.microsoft.com/office/infopath/2007/PartnerControls"/>
    </lcf76f155ced4ddcb4097134ff3c332f>
  </documentManagement>
</p:properti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8B7E0036CE6A3541B3AB760440CA990C" ma:contentTypeVersion="19" ma:contentTypeDescription="Create a new document." ma:contentTypeScope="" ma:versionID="ded60c9966abc08e3f3bdef028185a9e">
  <xsd:schema xmlns:xsd="http://www.w3.org/2001/XMLSchema" xmlns:xs="http://www.w3.org/2001/XMLSchema" xmlns:p="http://schemas.microsoft.com/office/2006/metadata/properties" xmlns:ns2="e73622c4-136b-4675-95da-e5d26a46cb91" xmlns:ns3="d237e1cb-b423-4f78-bee9-d36b9b38daee" targetNamespace="http://schemas.microsoft.com/office/2006/metadata/properties" ma:root="true" ma:fieldsID="e46a8a3a3d2ae6fcc2559113c71a650b" ns2:_="" ns3:_="">
    <xsd:import namespace="e73622c4-136b-4675-95da-e5d26a46cb91"/>
    <xsd:import namespace="d237e1cb-b423-4f78-bee9-d36b9b38dae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ServiceAutoKeyPoints" minOccurs="0"/>
                <xsd:element ref="ns3:MediaServiceKeyPoints" minOccurs="0"/>
                <xsd:element ref="ns3:MediaLengthInSeconds" minOccurs="0"/>
                <xsd:element ref="ns3:_Flow_SignoffStatus" minOccurs="0"/>
                <xsd:element ref="ns3:lcf76f155ced4ddcb4097134ff3c332f" minOccurs="0"/>
                <xsd:element ref="ns2:TaxCatchAll"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622c4-136b-4675-95da-e5d26a46cb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dcf124d5-ef80-4202-9aa5-f4a130a4a7c4}" ma:internalName="TaxCatchAll" ma:showField="CatchAllData" ma:web="e73622c4-136b-4675-95da-e5d26a46cb9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37e1cb-b423-4f78-bee9-d36b9b38dae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Flow_SignoffStatus" ma:index="21" nillable="true" ma:displayName="Sign-off status" ma:internalName="Sign_x002d_off_x0020_status">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ac7e46e6-79dd-420e-99dc-c75ba4a29b0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24DC4A-B66A-4C20-A854-7E5A647DA008}">
  <ds:schemaRefs>
    <ds:schemaRef ds:uri="http://schemas.microsoft.com/sharepoint/v3/contenttype/forms"/>
  </ds:schemaRefs>
</ds:datastoreItem>
</file>

<file path=customXml/itemProps2.xml><?xml version="1.0" encoding="utf-8"?>
<ds:datastoreItem xmlns:ds="http://schemas.openxmlformats.org/officeDocument/2006/customXml" ds:itemID="{70A9FF93-9281-4375-96FE-1D9C29713941}">
  <ds:schemaRefs>
    <ds:schemaRef ds:uri="http://purl.org/dc/dcmitype/"/>
    <ds:schemaRef ds:uri="http://purl.org/dc/elements/1.1/"/>
    <ds:schemaRef ds:uri="http://schemas.microsoft.com/office/2006/metadata/properties"/>
    <ds:schemaRef ds:uri="e73622c4-136b-4675-95da-e5d26a46cb91"/>
    <ds:schemaRef ds:uri="http://www.w3.org/XML/1998/namespace"/>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d237e1cb-b423-4f78-bee9-d36b9b38daee"/>
  </ds:schemaRefs>
</ds:datastoreItem>
</file>

<file path=customXml/itemProps3.xml><?xml version="1.0" encoding="utf-8"?>
<ds:datastoreItem xmlns:ds="http://schemas.openxmlformats.org/officeDocument/2006/customXml" ds:itemID="{118D8B8D-A6B3-4C07-9E21-EA517DF6B766}">
  <ds:schemaRefs>
    <ds:schemaRef ds:uri="http://schemas.microsoft.com/DataMashup"/>
  </ds:schemaRefs>
</ds:datastoreItem>
</file>

<file path=customXml/itemProps4.xml><?xml version="1.0" encoding="utf-8"?>
<ds:datastoreItem xmlns:ds="http://schemas.openxmlformats.org/officeDocument/2006/customXml" ds:itemID="{A3015DDA-031A-473F-A34B-3EF0EDBC0F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3622c4-136b-4675-95da-e5d26a46cb91"/>
    <ds:schemaRef ds:uri="d237e1cb-b423-4f78-bee9-d36b9b38da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Coverpage</vt:lpstr>
      <vt:lpstr>Guidance</vt:lpstr>
      <vt:lpstr>1. Application Form</vt:lpstr>
      <vt:lpstr>2.Audit Plan</vt:lpstr>
      <vt:lpstr>2a.Risk Assessment</vt:lpstr>
      <vt:lpstr>2b.Duration</vt:lpstr>
      <vt:lpstr>3.Audit Summary</vt:lpstr>
      <vt:lpstr>4.Monitoring</vt:lpstr>
      <vt:lpstr>Cocoa</vt:lpstr>
      <vt:lpstr>Coffee</vt:lpstr>
      <vt:lpstr>Farm</vt:lpstr>
      <vt:lpstr>Flower</vt:lpstr>
      <vt:lpstr>Fruit</vt:lpstr>
      <vt:lpstr>Herbs</vt:lpstr>
      <vt:lpstr>Nuts</vt:lpstr>
      <vt:lpstr>SupplyChain</vt:lpstr>
      <vt:lpstr>Tea</vt:lpstr>
      <vt:lpstr>Vegetable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Cassio Souza</dc:creator>
  <cp:keywords/>
  <dc:description/>
  <cp:lastModifiedBy>Andrea Valenzuela</cp:lastModifiedBy>
  <cp:revision/>
  <dcterms:created xsi:type="dcterms:W3CDTF">2020-09-14T20:11:57Z</dcterms:created>
  <dcterms:modified xsi:type="dcterms:W3CDTF">2023-09-06T17:29:10Z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0x0101008B7E0036CE6A3541B3AB760440CA990C</vt:lpwstr>
  </property>
  <property fmtid="{D5CDD505-2E9C-101B-9397-08002B2CF9AE}" pid="3" name="MediaServiceImageTags">
    <vt:lpwstr/>
  </property>
</Properties>
</file>